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.sim.sise/webdav/277724a6604276123829e3c803aba82a7782d14b/47904044919/528b66b6-474a-4735-8403-656be9c43198/"/>
    </mc:Choice>
  </mc:AlternateContent>
  <xr:revisionPtr revIDLastSave="0" documentId="13_ncr:1_{BE05D6E2-3381-4A62-876E-A2D9CA6298FF}" xr6:coauthVersionLast="47" xr6:coauthVersionMax="47" xr10:uidLastSave="{00000000-0000-0000-0000-000000000000}"/>
  <bookViews>
    <workbookView xWindow="-120" yWindow="-120" windowWidth="29040" windowHeight="15840" xr2:uid="{F3375B13-0B7A-4D37-8FA4-797550363F92}"/>
  </bookViews>
  <sheets>
    <sheet name="Avansiliste ülekantavate vorm" sheetId="7" r:id="rId1"/>
  </sheets>
  <definedNames>
    <definedName name="_xlnm._FilterDatabase" localSheetId="0" hidden="1">'Avansiliste ülekantavate vorm'!$A$4:$L$145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7" l="1"/>
  <c r="H122" i="7"/>
  <c r="J122" i="7" s="1"/>
  <c r="K122" i="7" s="1"/>
  <c r="H123" i="7"/>
  <c r="J123" i="7" s="1"/>
  <c r="K123" i="7" s="1"/>
  <c r="H124" i="7"/>
  <c r="J124" i="7" s="1"/>
  <c r="K124" i="7" s="1"/>
  <c r="H125" i="7"/>
  <c r="J125" i="7" s="1"/>
  <c r="K125" i="7" s="1"/>
  <c r="H126" i="7"/>
  <c r="J126" i="7" s="1"/>
  <c r="K126" i="7" s="1"/>
  <c r="H127" i="7"/>
  <c r="J127" i="7" s="1"/>
  <c r="K127" i="7" s="1"/>
  <c r="H128" i="7"/>
  <c r="J128" i="7" s="1"/>
  <c r="K128" i="7" s="1"/>
  <c r="H129" i="7"/>
  <c r="J129" i="7" s="1"/>
  <c r="K129" i="7" s="1"/>
  <c r="H130" i="7"/>
  <c r="J130" i="7" s="1"/>
  <c r="K130" i="7" s="1"/>
  <c r="H131" i="7"/>
  <c r="J131" i="7" s="1"/>
  <c r="K131" i="7" s="1"/>
  <c r="H132" i="7"/>
  <c r="J132" i="7" s="1"/>
  <c r="K132" i="7" s="1"/>
  <c r="H121" i="7"/>
  <c r="J121" i="7" s="1"/>
  <c r="K121" i="7" s="1"/>
  <c r="H6" i="7"/>
  <c r="J6" i="7" s="1"/>
  <c r="K6" i="7" s="1"/>
  <c r="H7" i="7"/>
  <c r="J7" i="7" s="1"/>
  <c r="K7" i="7" s="1"/>
  <c r="H8" i="7"/>
  <c r="J8" i="7" s="1"/>
  <c r="K8" i="7" s="1"/>
  <c r="H9" i="7"/>
  <c r="J9" i="7" s="1"/>
  <c r="H10" i="7"/>
  <c r="J10" i="7" s="1"/>
  <c r="H11" i="7"/>
  <c r="J11" i="7" s="1"/>
  <c r="H12" i="7"/>
  <c r="J12" i="7" s="1"/>
  <c r="H13" i="7"/>
  <c r="J13" i="7" s="1"/>
  <c r="H14" i="7"/>
  <c r="J14" i="7" s="1"/>
  <c r="H15" i="7"/>
  <c r="J15" i="7" s="1"/>
  <c r="H16" i="7"/>
  <c r="J16" i="7" s="1"/>
  <c r="H17" i="7"/>
  <c r="J17" i="7" s="1"/>
  <c r="H18" i="7"/>
  <c r="J18" i="7" s="1"/>
  <c r="K18" i="7" s="1"/>
  <c r="H19" i="7"/>
  <c r="J19" i="7" s="1"/>
  <c r="H20" i="7"/>
  <c r="J20" i="7" s="1"/>
  <c r="H21" i="7"/>
  <c r="J21" i="7" s="1"/>
  <c r="H22" i="7"/>
  <c r="J22" i="7" s="1"/>
  <c r="H23" i="7"/>
  <c r="J23" i="7" s="1"/>
  <c r="K23" i="7" s="1"/>
  <c r="H24" i="7"/>
  <c r="J24" i="7" s="1"/>
  <c r="K24" i="7" s="1"/>
  <c r="H25" i="7"/>
  <c r="J25" i="7" s="1"/>
  <c r="K25" i="7" s="1"/>
  <c r="L25" i="7" s="1"/>
  <c r="H26" i="7"/>
  <c r="J26" i="7" s="1"/>
  <c r="K26" i="7" s="1"/>
  <c r="H27" i="7"/>
  <c r="J27" i="7" s="1"/>
  <c r="K27" i="7" s="1"/>
  <c r="H28" i="7"/>
  <c r="J28" i="7" s="1"/>
  <c r="K28" i="7" s="1"/>
  <c r="L28" i="7" s="1"/>
  <c r="H29" i="7"/>
  <c r="J29" i="7" s="1"/>
  <c r="K29" i="7" s="1"/>
  <c r="H30" i="7"/>
  <c r="J30" i="7" s="1"/>
  <c r="K30" i="7" s="1"/>
  <c r="H31" i="7"/>
  <c r="J31" i="7" s="1"/>
  <c r="K31" i="7" s="1"/>
  <c r="L31" i="7" s="1"/>
  <c r="H32" i="7"/>
  <c r="J32" i="7" s="1"/>
  <c r="K32" i="7" s="1"/>
  <c r="H33" i="7"/>
  <c r="J33" i="7" s="1"/>
  <c r="K33" i="7" s="1"/>
  <c r="H34" i="7"/>
  <c r="J34" i="7" s="1"/>
  <c r="K34" i="7" s="1"/>
  <c r="L34" i="7" s="1"/>
  <c r="H35" i="7"/>
  <c r="J35" i="7" s="1"/>
  <c r="K35" i="7" s="1"/>
  <c r="H36" i="7"/>
  <c r="J36" i="7" s="1"/>
  <c r="K36" i="7" s="1"/>
  <c r="H37" i="7"/>
  <c r="J37" i="7" s="1"/>
  <c r="K37" i="7" s="1"/>
  <c r="H38" i="7"/>
  <c r="J38" i="7" s="1"/>
  <c r="K38" i="7" s="1"/>
  <c r="H39" i="7"/>
  <c r="J39" i="7" s="1"/>
  <c r="K39" i="7" s="1"/>
  <c r="L39" i="7" s="1"/>
  <c r="H40" i="7"/>
  <c r="J40" i="7" s="1"/>
  <c r="K40" i="7" s="1"/>
  <c r="H41" i="7"/>
  <c r="J41" i="7" s="1"/>
  <c r="K41" i="7" s="1"/>
  <c r="H42" i="7"/>
  <c r="J42" i="7" s="1"/>
  <c r="K42" i="7" s="1"/>
  <c r="L42" i="7" s="1"/>
  <c r="H43" i="7"/>
  <c r="J43" i="7" s="1"/>
  <c r="K43" i="7" s="1"/>
  <c r="H44" i="7"/>
  <c r="J44" i="7" s="1"/>
  <c r="K44" i="7" s="1"/>
  <c r="H45" i="7"/>
  <c r="J45" i="7" s="1"/>
  <c r="K45" i="7" s="1"/>
  <c r="H46" i="7"/>
  <c r="J46" i="7" s="1"/>
  <c r="K46" i="7" s="1"/>
  <c r="H47" i="7"/>
  <c r="J47" i="7" s="1"/>
  <c r="K47" i="7" s="1"/>
  <c r="H48" i="7"/>
  <c r="J48" i="7" s="1"/>
  <c r="K48" i="7" s="1"/>
  <c r="H49" i="7"/>
  <c r="J49" i="7" s="1"/>
  <c r="K49" i="7" s="1"/>
  <c r="L49" i="7" s="1"/>
  <c r="H50" i="7"/>
  <c r="J50" i="7" s="1"/>
  <c r="K50" i="7" s="1"/>
  <c r="H51" i="7"/>
  <c r="J51" i="7" s="1"/>
  <c r="K51" i="7" s="1"/>
  <c r="H52" i="7"/>
  <c r="J52" i="7" s="1"/>
  <c r="K52" i="7" s="1"/>
  <c r="H53" i="7"/>
  <c r="J53" i="7" s="1"/>
  <c r="K53" i="7" s="1"/>
  <c r="H54" i="7"/>
  <c r="J54" i="7" s="1"/>
  <c r="K54" i="7" s="1"/>
  <c r="L54" i="7" s="1"/>
  <c r="H55" i="7"/>
  <c r="J55" i="7" s="1"/>
  <c r="K55" i="7" s="1"/>
  <c r="H56" i="7"/>
  <c r="J56" i="7" s="1"/>
  <c r="K56" i="7" s="1"/>
  <c r="H57" i="7"/>
  <c r="J57" i="7" s="1"/>
  <c r="K57" i="7" s="1"/>
  <c r="H58" i="7"/>
  <c r="J58" i="7" s="1"/>
  <c r="K58" i="7" s="1"/>
  <c r="H59" i="7"/>
  <c r="J59" i="7" s="1"/>
  <c r="K59" i="7" s="1"/>
  <c r="L59" i="7" s="1"/>
  <c r="H60" i="7"/>
  <c r="J60" i="7" s="1"/>
  <c r="K60" i="7" s="1"/>
  <c r="H61" i="7"/>
  <c r="J61" i="7" s="1"/>
  <c r="K61" i="7" s="1"/>
  <c r="H62" i="7"/>
  <c r="J62" i="7" s="1"/>
  <c r="K62" i="7" s="1"/>
  <c r="L62" i="7" s="1"/>
  <c r="H63" i="7"/>
  <c r="J63" i="7" s="1"/>
  <c r="K63" i="7" s="1"/>
  <c r="H64" i="7"/>
  <c r="J64" i="7" s="1"/>
  <c r="K64" i="7" s="1"/>
  <c r="H65" i="7"/>
  <c r="J65" i="7" s="1"/>
  <c r="K65" i="7" s="1"/>
  <c r="L65" i="7" s="1"/>
  <c r="H66" i="7"/>
  <c r="J66" i="7" s="1"/>
  <c r="K66" i="7" s="1"/>
  <c r="H67" i="7"/>
  <c r="J67" i="7" s="1"/>
  <c r="K67" i="7" s="1"/>
  <c r="H68" i="7"/>
  <c r="J68" i="7" s="1"/>
  <c r="K68" i="7" s="1"/>
  <c r="L68" i="7" s="1"/>
  <c r="H69" i="7"/>
  <c r="J69" i="7" s="1"/>
  <c r="K69" i="7" s="1"/>
  <c r="H70" i="7"/>
  <c r="J70" i="7" s="1"/>
  <c r="K70" i="7" s="1"/>
  <c r="H71" i="7"/>
  <c r="J71" i="7" s="1"/>
  <c r="K71" i="7" s="1"/>
  <c r="L71" i="7" s="1"/>
  <c r="H72" i="7"/>
  <c r="J72" i="7" s="1"/>
  <c r="K72" i="7" s="1"/>
  <c r="H73" i="7"/>
  <c r="J73" i="7" s="1"/>
  <c r="K73" i="7" s="1"/>
  <c r="H74" i="7"/>
  <c r="J74" i="7" s="1"/>
  <c r="K74" i="7" s="1"/>
  <c r="H75" i="7"/>
  <c r="J75" i="7" s="1"/>
  <c r="K75" i="7" s="1"/>
  <c r="H76" i="7"/>
  <c r="J76" i="7" s="1"/>
  <c r="K76" i="7" s="1"/>
  <c r="H77" i="7"/>
  <c r="J77" i="7" s="1"/>
  <c r="K77" i="7" s="1"/>
  <c r="H78" i="7"/>
  <c r="J78" i="7" s="1"/>
  <c r="K78" i="7" s="1"/>
  <c r="H79" i="7"/>
  <c r="J79" i="7" s="1"/>
  <c r="K79" i="7" s="1"/>
  <c r="H80" i="7"/>
  <c r="J80" i="7" s="1"/>
  <c r="K80" i="7" s="1"/>
  <c r="H81" i="7"/>
  <c r="J81" i="7" s="1"/>
  <c r="K81" i="7" s="1"/>
  <c r="H82" i="7"/>
  <c r="J82" i="7" s="1"/>
  <c r="K82" i="7" s="1"/>
  <c r="H83" i="7"/>
  <c r="J83" i="7" s="1"/>
  <c r="K83" i="7" s="1"/>
  <c r="H84" i="7"/>
  <c r="J84" i="7" s="1"/>
  <c r="K84" i="7" s="1"/>
  <c r="H85" i="7"/>
  <c r="J85" i="7" s="1"/>
  <c r="K85" i="7" s="1"/>
  <c r="H86" i="7"/>
  <c r="J86" i="7" s="1"/>
  <c r="H87" i="7"/>
  <c r="J87" i="7" s="1"/>
  <c r="H88" i="7"/>
  <c r="J88" i="7" s="1"/>
  <c r="H89" i="7"/>
  <c r="J89" i="7" s="1"/>
  <c r="H90" i="7"/>
  <c r="J90" i="7" s="1"/>
  <c r="H91" i="7"/>
  <c r="J91" i="7" s="1"/>
  <c r="H92" i="7"/>
  <c r="J92" i="7" s="1"/>
  <c r="K92" i="7" s="1"/>
  <c r="H93" i="7"/>
  <c r="J93" i="7" s="1"/>
  <c r="K93" i="7" s="1"/>
  <c r="H94" i="7"/>
  <c r="J94" i="7" s="1"/>
  <c r="H95" i="7"/>
  <c r="J95" i="7" s="1"/>
  <c r="H96" i="7"/>
  <c r="J96" i="7" s="1"/>
  <c r="K96" i="7" s="1"/>
  <c r="H97" i="7"/>
  <c r="J97" i="7" s="1"/>
  <c r="H98" i="7"/>
  <c r="J98" i="7" s="1"/>
  <c r="H99" i="7"/>
  <c r="J99" i="7" s="1"/>
  <c r="H100" i="7"/>
  <c r="J100" i="7" s="1"/>
  <c r="H101" i="7"/>
  <c r="J101" i="7" s="1"/>
  <c r="H102" i="7"/>
  <c r="J102" i="7" s="1"/>
  <c r="H103" i="7"/>
  <c r="J103" i="7" s="1"/>
  <c r="H104" i="7"/>
  <c r="J104" i="7" s="1"/>
  <c r="H105" i="7"/>
  <c r="J105" i="7" s="1"/>
  <c r="H106" i="7"/>
  <c r="J106" i="7" s="1"/>
  <c r="H107" i="7"/>
  <c r="J107" i="7" s="1"/>
  <c r="H108" i="7"/>
  <c r="J108" i="7" s="1"/>
  <c r="H109" i="7"/>
  <c r="J109" i="7" s="1"/>
  <c r="K109" i="7" s="1"/>
  <c r="H110" i="7"/>
  <c r="J110" i="7" s="1"/>
  <c r="K110" i="7" s="1"/>
  <c r="H111" i="7"/>
  <c r="J111" i="7" s="1"/>
  <c r="H112" i="7"/>
  <c r="J112" i="7" s="1"/>
  <c r="K112" i="7" s="1"/>
  <c r="H113" i="7"/>
  <c r="J113" i="7" s="1"/>
  <c r="K113" i="7" s="1"/>
  <c r="H114" i="7"/>
  <c r="J114" i="7" s="1"/>
  <c r="K114" i="7" s="1"/>
  <c r="H115" i="7"/>
  <c r="J115" i="7" s="1"/>
  <c r="K115" i="7" s="1"/>
  <c r="H116" i="7"/>
  <c r="J116" i="7" s="1"/>
  <c r="H117" i="7"/>
  <c r="J117" i="7" s="1"/>
  <c r="H118" i="7"/>
  <c r="J118" i="7" s="1"/>
  <c r="H119" i="7"/>
  <c r="J119" i="7" s="1"/>
  <c r="H120" i="7"/>
  <c r="J120" i="7" s="1"/>
  <c r="H5" i="7"/>
  <c r="J5" i="7" s="1"/>
  <c r="K5" i="7" s="1"/>
  <c r="G2" i="7" l="1"/>
  <c r="I2" i="7"/>
  <c r="H2" i="7" l="1"/>
  <c r="K2" i="7" l="1"/>
  <c r="J2" i="7"/>
  <c r="L2" i="7" l="1"/>
</calcChain>
</file>

<file path=xl/sharedStrings.xml><?xml version="1.0" encoding="utf-8"?>
<sst xmlns="http://schemas.openxmlformats.org/spreadsheetml/2006/main" count="514" uniqueCount="57">
  <si>
    <t>S70</t>
  </si>
  <si>
    <t>S50</t>
  </si>
  <si>
    <t>S10</t>
  </si>
  <si>
    <t>S40</t>
  </si>
  <si>
    <t>S30</t>
  </si>
  <si>
    <t>S80</t>
  </si>
  <si>
    <t>K</t>
  </si>
  <si>
    <t>Lõplik eelarve, va üle toodud</t>
  </si>
  <si>
    <t>ST010313</t>
  </si>
  <si>
    <t>ST010209</t>
  </si>
  <si>
    <t>ST010518</t>
  </si>
  <si>
    <t>ST010414</t>
  </si>
  <si>
    <t>ST010416</t>
  </si>
  <si>
    <t>ST010314</t>
  </si>
  <si>
    <t>ST010213</t>
  </si>
  <si>
    <t>ST010102</t>
  </si>
  <si>
    <t>ST010106</t>
  </si>
  <si>
    <t>ST010310</t>
  </si>
  <si>
    <t>ST010104</t>
  </si>
  <si>
    <t>ST010210</t>
  </si>
  <si>
    <t>ST010417</t>
  </si>
  <si>
    <t>ST010312</t>
  </si>
  <si>
    <t>ST010212</t>
  </si>
  <si>
    <t>ST010101</t>
  </si>
  <si>
    <t>ST010311</t>
  </si>
  <si>
    <t>ST010211</t>
  </si>
  <si>
    <t>ST010207</t>
  </si>
  <si>
    <t>ST010520</t>
  </si>
  <si>
    <t>SY020201</t>
  </si>
  <si>
    <t>ST010519</t>
  </si>
  <si>
    <t>SY010105</t>
  </si>
  <si>
    <t>SY010101</t>
  </si>
  <si>
    <t>SY020202</t>
  </si>
  <si>
    <t>Lõplik eelarve</t>
  </si>
  <si>
    <t>Kasutamata eelarve jääk</t>
  </si>
  <si>
    <t>Programm</t>
  </si>
  <si>
    <t>Programmi tegevus</t>
  </si>
  <si>
    <t>K/I</t>
  </si>
  <si>
    <t>Eelarve objekt</t>
  </si>
  <si>
    <t>Asutus</t>
  </si>
  <si>
    <t xml:space="preserve">2023. aasta riigieelarve jäägid (lähteandmed) </t>
  </si>
  <si>
    <t>Lisa: Siseministeeriumi valitsemisala 2023. aasta riigieelarve kasutamata vahendite ülekandmine (eurodes)</t>
  </si>
  <si>
    <t>Üle toodud 2022. aastast</t>
  </si>
  <si>
    <t>Täitmine 2023</t>
  </si>
  <si>
    <t>2024. aastasse võimalik üle kanda</t>
  </si>
  <si>
    <r>
      <t xml:space="preserve">Jääkide </t>
    </r>
    <r>
      <rPr>
        <b/>
        <sz val="9"/>
        <color rgb="FFFF0000"/>
        <rFont val="Times New Roman"/>
        <family val="1"/>
        <charset val="186"/>
      </rPr>
      <t>avansiline</t>
    </r>
    <r>
      <rPr>
        <b/>
        <sz val="9"/>
        <color theme="1"/>
        <rFont val="Times New Roman"/>
        <family val="1"/>
        <charset val="186"/>
      </rPr>
      <t xml:space="preserve"> 2024. aastasse üle viimine</t>
    </r>
  </si>
  <si>
    <t>SE000099</t>
  </si>
  <si>
    <t>SR100034</t>
  </si>
  <si>
    <t>SR100135</t>
  </si>
  <si>
    <t>SR100138</t>
  </si>
  <si>
    <t>SR100174</t>
  </si>
  <si>
    <t>SR100194</t>
  </si>
  <si>
    <t>I</t>
  </si>
  <si>
    <t>IN003000</t>
  </si>
  <si>
    <t>IN005000</t>
  </si>
  <si>
    <t>IN104521</t>
  </si>
  <si>
    <t>SR100166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</si>
</sst>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9"/>
      <color rgb="FFFF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3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indent="2"/>
    </xf>
    <xf numFmtId="0" fontId="6" fillId="0" borderId="0" xfId="0" applyFont="1"/>
    <xf numFmtId="3" fontId="6" fillId="0" borderId="0" xfId="0" applyNumberFormat="1" applyFont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3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/>
    <xf numFmtId="3" fontId="6" fillId="0" borderId="1" xfId="0" applyNumberFormat="1" applyFont="1" applyBorder="1"/>
    <xf numFmtId="0" fontId="7" fillId="0" borderId="1" xfId="0" applyFont="1" applyBorder="1"/>
    <xf numFmtId="3" fontId="7" fillId="0" borderId="1" xfId="0" applyNumberFormat="1" applyFont="1" applyBorder="1"/>
    <xf numFmtId="0" fontId="7" fillId="0" borderId="0" xfId="0" applyFont="1"/>
    <xf numFmtId="3" fontId="2" fillId="3" borderId="2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</cellXfs>
  <cellStyles count="2">
    <cellStyle name="Normal" xfId="0" builtinId="0"/>
    <cellStyle name="Normal 25 9" xfId="1" xr:uid="{F9957320-C1D6-4AF6-B0E3-6AB15BDF1E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4BC5B-40E9-489F-A5CC-7F435A4BC34B}">
  <dimension ref="A1:N132"/>
  <sheetViews>
    <sheetView tabSelected="1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C5" sqref="C5"/>
    </sheetView>
  </sheetViews>
  <sheetFormatPr defaultRowHeight="12" x14ac:dyDescent="0.2"/>
  <cols>
    <col min="1" max="5" width="14.42578125" style="3" customWidth="1"/>
    <col min="6" max="11" width="18" style="3" customWidth="1"/>
    <col min="12" max="12" width="15.140625" style="3" customWidth="1"/>
    <col min="13" max="13" width="9.140625" style="3"/>
    <col min="14" max="14" width="10.42578125" style="3" bestFit="1" customWidth="1"/>
    <col min="15" max="16384" width="9.140625" style="3"/>
  </cols>
  <sheetData>
    <row r="1" spans="1:13" x14ac:dyDescent="0.2">
      <c r="A1" s="2" t="s">
        <v>41</v>
      </c>
      <c r="B1" s="2"/>
      <c r="C1" s="2"/>
      <c r="D1" s="2"/>
      <c r="E1" s="2"/>
      <c r="M1" s="4"/>
    </row>
    <row r="2" spans="1:13" s="4" customFormat="1" x14ac:dyDescent="0.2">
      <c r="F2" s="4">
        <f t="shared" ref="F2:L2" si="0">SUBTOTAL(9,F5:F1048576)</f>
        <v>29973793.14294016</v>
      </c>
      <c r="G2" s="4">
        <f t="shared" si="0"/>
        <v>8218094.1866666712</v>
      </c>
      <c r="H2" s="4">
        <f t="shared" si="0"/>
        <v>38191887.329606824</v>
      </c>
      <c r="I2" s="4">
        <f t="shared" si="0"/>
        <v>25836098.912217353</v>
      </c>
      <c r="J2" s="4">
        <f t="shared" si="0"/>
        <v>12355788.41738948</v>
      </c>
      <c r="K2" s="4">
        <f t="shared" si="0"/>
        <v>12355788.260400334</v>
      </c>
      <c r="L2" s="4">
        <f t="shared" si="0"/>
        <v>8117607.6700000055</v>
      </c>
    </row>
    <row r="3" spans="1:13" ht="36" customHeight="1" x14ac:dyDescent="0.2">
      <c r="A3" s="14" t="s">
        <v>40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3" ht="36" x14ac:dyDescent="0.2">
      <c r="A4" s="5" t="s">
        <v>35</v>
      </c>
      <c r="B4" s="6" t="s">
        <v>36</v>
      </c>
      <c r="C4" s="5" t="s">
        <v>37</v>
      </c>
      <c r="D4" s="5" t="s">
        <v>38</v>
      </c>
      <c r="E4" s="5" t="s">
        <v>39</v>
      </c>
      <c r="F4" s="1" t="s">
        <v>7</v>
      </c>
      <c r="G4" s="1" t="s">
        <v>42</v>
      </c>
      <c r="H4" s="1" t="s">
        <v>33</v>
      </c>
      <c r="I4" s="1" t="s">
        <v>43</v>
      </c>
      <c r="J4" s="1" t="s">
        <v>34</v>
      </c>
      <c r="K4" s="7" t="s">
        <v>44</v>
      </c>
      <c r="L4" s="13" t="s">
        <v>45</v>
      </c>
    </row>
    <row r="5" spans="1:13" x14ac:dyDescent="0.2">
      <c r="A5" s="8"/>
      <c r="B5" s="8" t="s">
        <v>16</v>
      </c>
      <c r="C5" s="8" t="s">
        <v>6</v>
      </c>
      <c r="D5" s="8" t="s">
        <v>46</v>
      </c>
      <c r="E5" s="8" t="s">
        <v>4</v>
      </c>
      <c r="F5" s="9">
        <v>81500</v>
      </c>
      <c r="G5" s="9">
        <v>0</v>
      </c>
      <c r="H5" s="9">
        <f>F5+G5</f>
        <v>81500</v>
      </c>
      <c r="I5" s="9">
        <v>53986.479999999996</v>
      </c>
      <c r="J5" s="9">
        <f>H5-I5</f>
        <v>27513.520000000004</v>
      </c>
      <c r="K5" s="9">
        <f>J5</f>
        <v>27513.520000000004</v>
      </c>
      <c r="L5" s="9">
        <v>0</v>
      </c>
    </row>
    <row r="6" spans="1:13" s="12" customFormat="1" x14ac:dyDescent="0.2">
      <c r="A6" s="10"/>
      <c r="B6" s="10" t="s">
        <v>16</v>
      </c>
      <c r="C6" s="8" t="s">
        <v>6</v>
      </c>
      <c r="D6" s="10" t="s">
        <v>46</v>
      </c>
      <c r="E6" s="10" t="s">
        <v>0</v>
      </c>
      <c r="F6" s="11">
        <v>17499.999999999996</v>
      </c>
      <c r="G6" s="11">
        <v>0</v>
      </c>
      <c r="H6" s="9">
        <f t="shared" ref="H6:H68" si="1">F6+G6</f>
        <v>17499.999999999996</v>
      </c>
      <c r="I6" s="11">
        <v>17500</v>
      </c>
      <c r="J6" s="9">
        <f t="shared" ref="J6:J69" si="2">H6-I6</f>
        <v>0</v>
      </c>
      <c r="K6" s="9">
        <f t="shared" ref="K6:K69" si="3">J6</f>
        <v>0</v>
      </c>
      <c r="L6" s="9">
        <v>0</v>
      </c>
    </row>
    <row r="7" spans="1:13" x14ac:dyDescent="0.2">
      <c r="A7" s="8"/>
      <c r="B7" s="8" t="s">
        <v>31</v>
      </c>
      <c r="C7" s="8" t="s">
        <v>6</v>
      </c>
      <c r="D7" s="8" t="s">
        <v>46</v>
      </c>
      <c r="E7" s="8" t="s">
        <v>2</v>
      </c>
      <c r="F7" s="9">
        <v>384000</v>
      </c>
      <c r="G7" s="9">
        <v>42122.52</v>
      </c>
      <c r="H7" s="9">
        <f t="shared" si="1"/>
        <v>426122.52</v>
      </c>
      <c r="I7" s="9">
        <v>371060.68747250002</v>
      </c>
      <c r="J7" s="9">
        <f t="shared" si="2"/>
        <v>55061.832527499995</v>
      </c>
      <c r="K7" s="9">
        <f t="shared" si="3"/>
        <v>55061.832527499995</v>
      </c>
      <c r="L7" s="9">
        <v>5000</v>
      </c>
    </row>
    <row r="8" spans="1:13" x14ac:dyDescent="0.2">
      <c r="A8" s="8"/>
      <c r="B8" s="8" t="s">
        <v>30</v>
      </c>
      <c r="C8" s="8" t="s">
        <v>6</v>
      </c>
      <c r="D8" s="8" t="s">
        <v>46</v>
      </c>
      <c r="E8" s="8" t="s">
        <v>2</v>
      </c>
      <c r="F8" s="9">
        <v>163000</v>
      </c>
      <c r="G8" s="9">
        <v>0</v>
      </c>
      <c r="H8" s="9">
        <f t="shared" si="1"/>
        <v>163000</v>
      </c>
      <c r="I8" s="9">
        <v>163000</v>
      </c>
      <c r="J8" s="9">
        <f t="shared" si="2"/>
        <v>0</v>
      </c>
      <c r="K8" s="9">
        <f t="shared" si="3"/>
        <v>0</v>
      </c>
      <c r="L8" s="9">
        <v>0</v>
      </c>
    </row>
    <row r="9" spans="1:13" x14ac:dyDescent="0.2">
      <c r="A9" s="8"/>
      <c r="B9" s="8" t="s">
        <v>23</v>
      </c>
      <c r="C9" s="8" t="s">
        <v>6</v>
      </c>
      <c r="D9" s="8" t="s">
        <v>47</v>
      </c>
      <c r="E9" s="8" t="s">
        <v>0</v>
      </c>
      <c r="F9" s="9">
        <v>0</v>
      </c>
      <c r="G9" s="9">
        <v>0</v>
      </c>
      <c r="H9" s="9">
        <f t="shared" si="1"/>
        <v>0</v>
      </c>
      <c r="I9" s="9">
        <v>52.016330477290367</v>
      </c>
      <c r="J9" s="9">
        <f t="shared" si="2"/>
        <v>-52.016330477290367</v>
      </c>
      <c r="K9" s="9">
        <v>0</v>
      </c>
      <c r="L9" s="9">
        <v>0</v>
      </c>
    </row>
    <row r="10" spans="1:13" x14ac:dyDescent="0.2">
      <c r="A10" s="8"/>
      <c r="B10" s="8" t="s">
        <v>15</v>
      </c>
      <c r="C10" s="8" t="s">
        <v>6</v>
      </c>
      <c r="D10" s="8" t="s">
        <v>47</v>
      </c>
      <c r="E10" s="8" t="s">
        <v>0</v>
      </c>
      <c r="F10" s="9">
        <v>0</v>
      </c>
      <c r="G10" s="9">
        <v>0</v>
      </c>
      <c r="H10" s="9">
        <f t="shared" si="1"/>
        <v>0</v>
      </c>
      <c r="I10" s="9">
        <v>1.1957777121216151</v>
      </c>
      <c r="J10" s="9">
        <f t="shared" si="2"/>
        <v>-1.1957777121216151</v>
      </c>
      <c r="K10" s="9">
        <v>0</v>
      </c>
      <c r="L10" s="9">
        <v>0</v>
      </c>
    </row>
    <row r="11" spans="1:13" x14ac:dyDescent="0.2">
      <c r="A11" s="8"/>
      <c r="B11" s="8" t="s">
        <v>18</v>
      </c>
      <c r="C11" s="8" t="s">
        <v>6</v>
      </c>
      <c r="D11" s="8" t="s">
        <v>47</v>
      </c>
      <c r="E11" s="8" t="s">
        <v>0</v>
      </c>
      <c r="F11" s="9">
        <v>0</v>
      </c>
      <c r="G11" s="9">
        <v>0</v>
      </c>
      <c r="H11" s="9">
        <f t="shared" si="1"/>
        <v>0</v>
      </c>
      <c r="I11" s="9">
        <v>6.5767774166689019</v>
      </c>
      <c r="J11" s="9">
        <f t="shared" si="2"/>
        <v>-6.5767774166689019</v>
      </c>
      <c r="K11" s="9">
        <v>0</v>
      </c>
      <c r="L11" s="9">
        <v>0</v>
      </c>
    </row>
    <row r="12" spans="1:13" x14ac:dyDescent="0.2">
      <c r="A12" s="8"/>
      <c r="B12" s="8" t="s">
        <v>16</v>
      </c>
      <c r="C12" s="8" t="s">
        <v>6</v>
      </c>
      <c r="D12" s="8" t="s">
        <v>47</v>
      </c>
      <c r="E12" s="8" t="s">
        <v>0</v>
      </c>
      <c r="F12" s="9">
        <v>0</v>
      </c>
      <c r="G12" s="9">
        <v>0</v>
      </c>
      <c r="H12" s="9">
        <f t="shared" si="1"/>
        <v>0</v>
      </c>
      <c r="I12" s="9">
        <v>2.7901479949504431</v>
      </c>
      <c r="J12" s="9">
        <f t="shared" si="2"/>
        <v>-2.7901479949504431</v>
      </c>
      <c r="K12" s="9">
        <v>0</v>
      </c>
      <c r="L12" s="9">
        <v>0</v>
      </c>
    </row>
    <row r="13" spans="1:13" s="12" customFormat="1" x14ac:dyDescent="0.2">
      <c r="A13" s="10"/>
      <c r="B13" s="10" t="s">
        <v>9</v>
      </c>
      <c r="C13" s="8" t="s">
        <v>6</v>
      </c>
      <c r="D13" s="10" t="s">
        <v>47</v>
      </c>
      <c r="E13" s="10" t="s">
        <v>0</v>
      </c>
      <c r="F13" s="11">
        <v>0</v>
      </c>
      <c r="G13" s="11">
        <v>0</v>
      </c>
      <c r="H13" s="9">
        <f t="shared" si="1"/>
        <v>0</v>
      </c>
      <c r="I13" s="11">
        <v>110.80873465660306</v>
      </c>
      <c r="J13" s="9">
        <f t="shared" si="2"/>
        <v>-110.80873465660306</v>
      </c>
      <c r="K13" s="9">
        <v>0</v>
      </c>
      <c r="L13" s="9">
        <v>0</v>
      </c>
    </row>
    <row r="14" spans="1:13" x14ac:dyDescent="0.2">
      <c r="A14" s="8"/>
      <c r="B14" s="8" t="s">
        <v>19</v>
      </c>
      <c r="C14" s="8" t="s">
        <v>6</v>
      </c>
      <c r="D14" s="8" t="s">
        <v>47</v>
      </c>
      <c r="E14" s="8" t="s">
        <v>0</v>
      </c>
      <c r="F14" s="9">
        <v>0</v>
      </c>
      <c r="G14" s="9">
        <v>0</v>
      </c>
      <c r="H14" s="9">
        <f t="shared" si="1"/>
        <v>0</v>
      </c>
      <c r="I14" s="9">
        <v>221.21887674249911</v>
      </c>
      <c r="J14" s="9">
        <f t="shared" si="2"/>
        <v>-221.21887674249911</v>
      </c>
      <c r="K14" s="9">
        <v>0</v>
      </c>
      <c r="L14" s="9">
        <v>0</v>
      </c>
    </row>
    <row r="15" spans="1:13" x14ac:dyDescent="0.2">
      <c r="A15" s="8"/>
      <c r="B15" s="8" t="s">
        <v>14</v>
      </c>
      <c r="C15" s="8" t="s">
        <v>6</v>
      </c>
      <c r="D15" s="8" t="s">
        <v>47</v>
      </c>
      <c r="E15" s="8" t="s">
        <v>0</v>
      </c>
      <c r="F15" s="9">
        <v>0</v>
      </c>
      <c r="G15" s="9">
        <v>0</v>
      </c>
      <c r="H15" s="9">
        <f t="shared" si="1"/>
        <v>0</v>
      </c>
      <c r="I15" s="9">
        <v>13.35285111869139</v>
      </c>
      <c r="J15" s="9">
        <f t="shared" si="2"/>
        <v>-13.35285111869139</v>
      </c>
      <c r="K15" s="9">
        <v>0</v>
      </c>
      <c r="L15" s="9">
        <v>0</v>
      </c>
    </row>
    <row r="16" spans="1:13" x14ac:dyDescent="0.2">
      <c r="A16" s="8"/>
      <c r="B16" s="8" t="s">
        <v>24</v>
      </c>
      <c r="C16" s="8" t="s">
        <v>6</v>
      </c>
      <c r="D16" s="8" t="s">
        <v>47</v>
      </c>
      <c r="E16" s="8" t="s">
        <v>0</v>
      </c>
      <c r="F16" s="9">
        <v>0</v>
      </c>
      <c r="G16" s="9">
        <v>0</v>
      </c>
      <c r="H16" s="9">
        <f t="shared" si="1"/>
        <v>0</v>
      </c>
      <c r="I16" s="9">
        <v>97.057290967204324</v>
      </c>
      <c r="J16" s="9">
        <f t="shared" si="2"/>
        <v>-97.057290967204324</v>
      </c>
      <c r="K16" s="9">
        <v>0</v>
      </c>
      <c r="L16" s="9">
        <v>0</v>
      </c>
    </row>
    <row r="17" spans="1:14" x14ac:dyDescent="0.2">
      <c r="A17" s="8"/>
      <c r="B17" s="8" t="s">
        <v>8</v>
      </c>
      <c r="C17" s="8" t="s">
        <v>6</v>
      </c>
      <c r="D17" s="8" t="s">
        <v>47</v>
      </c>
      <c r="E17" s="8" t="s">
        <v>3</v>
      </c>
      <c r="F17" s="9">
        <v>192000.00000000998</v>
      </c>
      <c r="G17" s="9">
        <v>0</v>
      </c>
      <c r="H17" s="9">
        <f t="shared" si="1"/>
        <v>192000.00000000998</v>
      </c>
      <c r="I17" s="9">
        <v>192000.00000003993</v>
      </c>
      <c r="J17" s="9">
        <f t="shared" si="2"/>
        <v>-2.9947841539978981E-8</v>
      </c>
      <c r="K17" s="9">
        <v>0</v>
      </c>
      <c r="L17" s="9">
        <v>0</v>
      </c>
    </row>
    <row r="18" spans="1:14" x14ac:dyDescent="0.2">
      <c r="A18" s="8"/>
      <c r="B18" s="8" t="s">
        <v>8</v>
      </c>
      <c r="C18" s="8" t="s">
        <v>6</v>
      </c>
      <c r="D18" s="8" t="s">
        <v>47</v>
      </c>
      <c r="E18" s="8" t="s">
        <v>0</v>
      </c>
      <c r="F18" s="9">
        <v>964999.99997999996</v>
      </c>
      <c r="G18" s="9">
        <v>0</v>
      </c>
      <c r="H18" s="9">
        <f t="shared" si="1"/>
        <v>964999.99997999996</v>
      </c>
      <c r="I18" s="9">
        <v>658958.68795546726</v>
      </c>
      <c r="J18" s="9">
        <f t="shared" si="2"/>
        <v>306041.3120245327</v>
      </c>
      <c r="K18" s="9">
        <f>J18-605</f>
        <v>305436.3120245327</v>
      </c>
      <c r="L18" s="9">
        <v>250000</v>
      </c>
    </row>
    <row r="19" spans="1:14" x14ac:dyDescent="0.2">
      <c r="A19" s="8"/>
      <c r="B19" s="8" t="s">
        <v>13</v>
      </c>
      <c r="C19" s="8" t="s">
        <v>6</v>
      </c>
      <c r="D19" s="8" t="s">
        <v>47</v>
      </c>
      <c r="E19" s="8" t="s">
        <v>0</v>
      </c>
      <c r="F19" s="9">
        <v>0</v>
      </c>
      <c r="G19" s="9">
        <v>0</v>
      </c>
      <c r="H19" s="9">
        <f t="shared" si="1"/>
        <v>0</v>
      </c>
      <c r="I19" s="9">
        <v>33.481775939405317</v>
      </c>
      <c r="J19" s="9">
        <f t="shared" si="2"/>
        <v>-33.481775939405317</v>
      </c>
      <c r="K19" s="9">
        <v>0</v>
      </c>
      <c r="L19" s="9">
        <v>0</v>
      </c>
    </row>
    <row r="20" spans="1:14" x14ac:dyDescent="0.2">
      <c r="A20" s="8"/>
      <c r="B20" s="8" t="s">
        <v>11</v>
      </c>
      <c r="C20" s="8" t="s">
        <v>6</v>
      </c>
      <c r="D20" s="8" t="s">
        <v>47</v>
      </c>
      <c r="E20" s="8" t="s">
        <v>0</v>
      </c>
      <c r="F20" s="9">
        <v>0</v>
      </c>
      <c r="G20" s="9">
        <v>0</v>
      </c>
      <c r="H20" s="9">
        <f t="shared" si="1"/>
        <v>0</v>
      </c>
      <c r="I20" s="9">
        <v>20.527517391421171</v>
      </c>
      <c r="J20" s="9">
        <f t="shared" si="2"/>
        <v>-20.527517391421171</v>
      </c>
      <c r="K20" s="9">
        <v>0</v>
      </c>
      <c r="L20" s="9">
        <v>0</v>
      </c>
    </row>
    <row r="21" spans="1:14" x14ac:dyDescent="0.2">
      <c r="A21" s="8"/>
      <c r="B21" s="8" t="s">
        <v>12</v>
      </c>
      <c r="C21" s="8" t="s">
        <v>6</v>
      </c>
      <c r="D21" s="8" t="s">
        <v>47</v>
      </c>
      <c r="E21" s="8" t="s">
        <v>0</v>
      </c>
      <c r="F21" s="9">
        <v>0</v>
      </c>
      <c r="G21" s="9">
        <v>0</v>
      </c>
      <c r="H21" s="9">
        <f t="shared" si="1"/>
        <v>0</v>
      </c>
      <c r="I21" s="9">
        <v>30.870994601273104</v>
      </c>
      <c r="J21" s="9">
        <f t="shared" si="2"/>
        <v>-30.870994601273104</v>
      </c>
      <c r="K21" s="9">
        <v>0</v>
      </c>
      <c r="L21" s="9">
        <v>0</v>
      </c>
    </row>
    <row r="22" spans="1:14" x14ac:dyDescent="0.2">
      <c r="A22" s="8"/>
      <c r="B22" s="8" t="s">
        <v>20</v>
      </c>
      <c r="C22" s="8" t="s">
        <v>6</v>
      </c>
      <c r="D22" s="8" t="s">
        <v>47</v>
      </c>
      <c r="E22" s="8" t="s">
        <v>0</v>
      </c>
      <c r="F22" s="9">
        <v>0</v>
      </c>
      <c r="G22" s="9">
        <v>0</v>
      </c>
      <c r="H22" s="9">
        <f t="shared" si="1"/>
        <v>0</v>
      </c>
      <c r="I22" s="9">
        <v>15.584969514651794</v>
      </c>
      <c r="J22" s="9">
        <f t="shared" si="2"/>
        <v>-15.584969514651794</v>
      </c>
      <c r="K22" s="9">
        <v>0</v>
      </c>
      <c r="L22" s="9">
        <v>0</v>
      </c>
    </row>
    <row r="23" spans="1:14" x14ac:dyDescent="0.2">
      <c r="A23" s="8"/>
      <c r="B23" s="8" t="s">
        <v>23</v>
      </c>
      <c r="C23" s="8" t="s">
        <v>6</v>
      </c>
      <c r="D23" s="8" t="s">
        <v>48</v>
      </c>
      <c r="E23" s="8" t="s">
        <v>2</v>
      </c>
      <c r="F23" s="9">
        <v>786.03267367056162</v>
      </c>
      <c r="G23" s="9">
        <v>0</v>
      </c>
      <c r="H23" s="9">
        <f t="shared" si="1"/>
        <v>786.03267367056162</v>
      </c>
      <c r="I23" s="9">
        <v>143.36444991475651</v>
      </c>
      <c r="J23" s="9">
        <f t="shared" si="2"/>
        <v>642.66822375580512</v>
      </c>
      <c r="K23" s="9">
        <f t="shared" si="3"/>
        <v>642.66822375580512</v>
      </c>
      <c r="L23" s="9">
        <v>642.66822375580512</v>
      </c>
    </row>
    <row r="24" spans="1:14" x14ac:dyDescent="0.2">
      <c r="A24" s="8"/>
      <c r="B24" s="8" t="s">
        <v>23</v>
      </c>
      <c r="C24" s="8" t="s">
        <v>6</v>
      </c>
      <c r="D24" s="8" t="s">
        <v>48</v>
      </c>
      <c r="E24" s="8" t="s">
        <v>3</v>
      </c>
      <c r="F24" s="9">
        <v>4250.5692823176414</v>
      </c>
      <c r="G24" s="9">
        <v>0</v>
      </c>
      <c r="H24" s="9">
        <f t="shared" si="1"/>
        <v>4250.5692823176414</v>
      </c>
      <c r="I24" s="9">
        <v>1953.977330719724</v>
      </c>
      <c r="J24" s="9">
        <f t="shared" si="2"/>
        <v>2296.5919515979176</v>
      </c>
      <c r="K24" s="9">
        <f t="shared" si="3"/>
        <v>2296.5919515979176</v>
      </c>
      <c r="L24" s="9">
        <v>1266.3964441151127</v>
      </c>
    </row>
    <row r="25" spans="1:14" x14ac:dyDescent="0.2">
      <c r="A25" s="8"/>
      <c r="B25" s="8" t="s">
        <v>23</v>
      </c>
      <c r="C25" s="8" t="s">
        <v>6</v>
      </c>
      <c r="D25" s="8" t="s">
        <v>48</v>
      </c>
      <c r="E25" s="8" t="s">
        <v>0</v>
      </c>
      <c r="F25" s="9">
        <v>4148.6879213558559</v>
      </c>
      <c r="G25" s="9">
        <v>0</v>
      </c>
      <c r="H25" s="9">
        <f t="shared" si="1"/>
        <v>4148.6879213558559</v>
      </c>
      <c r="I25" s="9">
        <v>3275.1332384303378</v>
      </c>
      <c r="J25" s="9">
        <f t="shared" si="2"/>
        <v>873.55468292551814</v>
      </c>
      <c r="K25" s="9">
        <f t="shared" si="3"/>
        <v>873.55468292551814</v>
      </c>
      <c r="L25" s="9">
        <f>K25</f>
        <v>873.55468292551814</v>
      </c>
    </row>
    <row r="26" spans="1:14" x14ac:dyDescent="0.2">
      <c r="A26" s="8"/>
      <c r="B26" s="8" t="s">
        <v>15</v>
      </c>
      <c r="C26" s="8" t="s">
        <v>6</v>
      </c>
      <c r="D26" s="8" t="s">
        <v>48</v>
      </c>
      <c r="E26" s="8" t="s">
        <v>2</v>
      </c>
      <c r="F26" s="9">
        <v>3723.6212001370041</v>
      </c>
      <c r="G26" s="9">
        <v>0</v>
      </c>
      <c r="H26" s="9">
        <f t="shared" si="1"/>
        <v>3723.6212001370041</v>
      </c>
      <c r="I26" s="9">
        <v>679.15103650297556</v>
      </c>
      <c r="J26" s="9">
        <f t="shared" si="2"/>
        <v>3044.4701636340287</v>
      </c>
      <c r="K26" s="9">
        <f t="shared" si="3"/>
        <v>3044.4701636340287</v>
      </c>
      <c r="L26" s="9">
        <v>3044.4701636340287</v>
      </c>
    </row>
    <row r="27" spans="1:14" s="12" customFormat="1" x14ac:dyDescent="0.2">
      <c r="A27" s="10"/>
      <c r="B27" s="10" t="s">
        <v>15</v>
      </c>
      <c r="C27" s="8" t="s">
        <v>6</v>
      </c>
      <c r="D27" s="10" t="s">
        <v>48</v>
      </c>
      <c r="E27" s="10" t="s">
        <v>3</v>
      </c>
      <c r="F27" s="11">
        <v>546.69204071642525</v>
      </c>
      <c r="G27" s="11">
        <v>0</v>
      </c>
      <c r="H27" s="9">
        <f t="shared" si="1"/>
        <v>546.69204071642525</v>
      </c>
      <c r="I27" s="11">
        <v>44.919019097005027</v>
      </c>
      <c r="J27" s="9">
        <f t="shared" si="2"/>
        <v>501.77302161942021</v>
      </c>
      <c r="K27" s="9">
        <f t="shared" si="3"/>
        <v>501.77302161942021</v>
      </c>
      <c r="L27" s="9">
        <v>276.68980111578014</v>
      </c>
      <c r="N27" s="3"/>
    </row>
    <row r="28" spans="1:14" x14ac:dyDescent="0.2">
      <c r="A28" s="8"/>
      <c r="B28" s="8" t="s">
        <v>15</v>
      </c>
      <c r="C28" s="8" t="s">
        <v>6</v>
      </c>
      <c r="D28" s="8" t="s">
        <v>48</v>
      </c>
      <c r="E28" s="8" t="s">
        <v>0</v>
      </c>
      <c r="F28" s="9">
        <v>95.3721361231229</v>
      </c>
      <c r="G28" s="9">
        <v>0</v>
      </c>
      <c r="H28" s="9">
        <f t="shared" si="1"/>
        <v>95.3721361231229</v>
      </c>
      <c r="I28" s="9">
        <v>75.290419274260486</v>
      </c>
      <c r="J28" s="9">
        <f t="shared" si="2"/>
        <v>20.081716848862413</v>
      </c>
      <c r="K28" s="9">
        <f t="shared" si="3"/>
        <v>20.081716848862413</v>
      </c>
      <c r="L28" s="9">
        <f>K28</f>
        <v>20.081716848862413</v>
      </c>
    </row>
    <row r="29" spans="1:14" x14ac:dyDescent="0.2">
      <c r="A29" s="8"/>
      <c r="B29" s="8" t="s">
        <v>18</v>
      </c>
      <c r="C29" s="8" t="s">
        <v>6</v>
      </c>
      <c r="D29" s="8" t="s">
        <v>48</v>
      </c>
      <c r="E29" s="8" t="s">
        <v>2</v>
      </c>
      <c r="F29" s="9">
        <v>55.348327383122957</v>
      </c>
      <c r="G29" s="9">
        <v>0</v>
      </c>
      <c r="H29" s="9">
        <f t="shared" si="1"/>
        <v>55.348327383122957</v>
      </c>
      <c r="I29" s="9">
        <v>10.094977950380917</v>
      </c>
      <c r="J29" s="9">
        <f t="shared" si="2"/>
        <v>45.253349432742041</v>
      </c>
      <c r="K29" s="9">
        <f t="shared" si="3"/>
        <v>45.253349432742041</v>
      </c>
      <c r="L29" s="9">
        <v>45.253349432742041</v>
      </c>
    </row>
    <row r="30" spans="1:14" x14ac:dyDescent="0.2">
      <c r="A30" s="8"/>
      <c r="B30" s="8" t="s">
        <v>18</v>
      </c>
      <c r="C30" s="8" t="s">
        <v>6</v>
      </c>
      <c r="D30" s="8" t="s">
        <v>48</v>
      </c>
      <c r="E30" s="8" t="s">
        <v>3</v>
      </c>
      <c r="F30" s="9">
        <v>556.62277054098183</v>
      </c>
      <c r="G30" s="9">
        <v>0</v>
      </c>
      <c r="H30" s="9">
        <f t="shared" si="1"/>
        <v>556.62277054098183</v>
      </c>
      <c r="I30" s="9">
        <v>247.05460503352839</v>
      </c>
      <c r="J30" s="9">
        <f t="shared" si="2"/>
        <v>309.56816550745344</v>
      </c>
      <c r="K30" s="9">
        <f t="shared" si="3"/>
        <v>309.56816550745344</v>
      </c>
      <c r="L30" s="9">
        <v>170.70338670180732</v>
      </c>
    </row>
    <row r="31" spans="1:14" x14ac:dyDescent="0.2">
      <c r="A31" s="8"/>
      <c r="B31" s="8" t="s">
        <v>18</v>
      </c>
      <c r="C31" s="8" t="s">
        <v>6</v>
      </c>
      <c r="D31" s="8" t="s">
        <v>48</v>
      </c>
      <c r="E31" s="8" t="s">
        <v>0</v>
      </c>
      <c r="F31" s="9">
        <v>524.54674867717733</v>
      </c>
      <c r="G31" s="9">
        <v>0</v>
      </c>
      <c r="H31" s="9">
        <f t="shared" si="1"/>
        <v>524.54674867717733</v>
      </c>
      <c r="I31" s="9">
        <v>414.09730600843369</v>
      </c>
      <c r="J31" s="9">
        <f t="shared" si="2"/>
        <v>110.44944266874364</v>
      </c>
      <c r="K31" s="9">
        <f t="shared" si="3"/>
        <v>110.44944266874364</v>
      </c>
      <c r="L31" s="9">
        <f>K31</f>
        <v>110.44944266874364</v>
      </c>
    </row>
    <row r="32" spans="1:14" x14ac:dyDescent="0.2">
      <c r="A32" s="8"/>
      <c r="B32" s="8" t="s">
        <v>16</v>
      </c>
      <c r="C32" s="8" t="s">
        <v>6</v>
      </c>
      <c r="D32" s="8" t="s">
        <v>48</v>
      </c>
      <c r="E32" s="8" t="s">
        <v>2</v>
      </c>
      <c r="F32" s="9">
        <v>912.357407163885</v>
      </c>
      <c r="G32" s="9">
        <v>0</v>
      </c>
      <c r="H32" s="9">
        <f t="shared" si="1"/>
        <v>912.357407163885</v>
      </c>
      <c r="I32" s="9">
        <v>166.40481011165198</v>
      </c>
      <c r="J32" s="9">
        <f t="shared" si="2"/>
        <v>745.95259705223305</v>
      </c>
      <c r="K32" s="9">
        <f t="shared" si="3"/>
        <v>745.95259705223305</v>
      </c>
      <c r="L32" s="9">
        <v>745.95259705223305</v>
      </c>
    </row>
    <row r="33" spans="1:12" x14ac:dyDescent="0.2">
      <c r="A33" s="8"/>
      <c r="B33" s="8" t="s">
        <v>16</v>
      </c>
      <c r="C33" s="8" t="s">
        <v>6</v>
      </c>
      <c r="D33" s="8" t="s">
        <v>48</v>
      </c>
      <c r="E33" s="8" t="s">
        <v>3</v>
      </c>
      <c r="F33" s="9">
        <v>283.34595243824998</v>
      </c>
      <c r="G33" s="9">
        <v>0</v>
      </c>
      <c r="H33" s="9">
        <f t="shared" si="1"/>
        <v>283.34595243824998</v>
      </c>
      <c r="I33" s="9">
        <v>104.81104455967871</v>
      </c>
      <c r="J33" s="9">
        <f t="shared" si="2"/>
        <v>178.53490787857129</v>
      </c>
      <c r="K33" s="9">
        <f t="shared" si="3"/>
        <v>178.53490787857129</v>
      </c>
      <c r="L33" s="9">
        <v>98.448473761535794</v>
      </c>
    </row>
    <row r="34" spans="1:12" s="12" customFormat="1" x14ac:dyDescent="0.2">
      <c r="A34" s="10"/>
      <c r="B34" s="10" t="s">
        <v>16</v>
      </c>
      <c r="C34" s="8" t="s">
        <v>6</v>
      </c>
      <c r="D34" s="10" t="s">
        <v>48</v>
      </c>
      <c r="E34" s="10" t="s">
        <v>0</v>
      </c>
      <c r="F34" s="11">
        <v>222.5349842872873</v>
      </c>
      <c r="G34" s="11">
        <v>0</v>
      </c>
      <c r="H34" s="9">
        <f t="shared" si="1"/>
        <v>222.5349842872873</v>
      </c>
      <c r="I34" s="11">
        <v>175.67764497327485</v>
      </c>
      <c r="J34" s="9">
        <f t="shared" si="2"/>
        <v>46.857339314012449</v>
      </c>
      <c r="K34" s="9">
        <f t="shared" si="3"/>
        <v>46.857339314012449</v>
      </c>
      <c r="L34" s="9">
        <f>K34</f>
        <v>46.857339314012449</v>
      </c>
    </row>
    <row r="35" spans="1:12" x14ac:dyDescent="0.2">
      <c r="A35" s="8"/>
      <c r="B35" s="8" t="s">
        <v>26</v>
      </c>
      <c r="C35" s="8" t="s">
        <v>6</v>
      </c>
      <c r="D35" s="8" t="s">
        <v>48</v>
      </c>
      <c r="E35" s="8" t="s">
        <v>2</v>
      </c>
      <c r="F35" s="9">
        <v>1590.9478242533007</v>
      </c>
      <c r="G35" s="9">
        <v>0</v>
      </c>
      <c r="H35" s="9">
        <f t="shared" si="1"/>
        <v>1590.9478242533007</v>
      </c>
      <c r="I35" s="9">
        <v>290.17287360594793</v>
      </c>
      <c r="J35" s="9">
        <f t="shared" si="2"/>
        <v>1300.7749506473529</v>
      </c>
      <c r="K35" s="9">
        <f t="shared" si="3"/>
        <v>1300.7749506473529</v>
      </c>
      <c r="L35" s="9">
        <v>1300.7749506473529</v>
      </c>
    </row>
    <row r="36" spans="1:12" x14ac:dyDescent="0.2">
      <c r="A36" s="8"/>
      <c r="B36" s="8" t="s">
        <v>26</v>
      </c>
      <c r="C36" s="8" t="s">
        <v>6</v>
      </c>
      <c r="D36" s="8" t="s">
        <v>48</v>
      </c>
      <c r="E36" s="8" t="s">
        <v>3</v>
      </c>
      <c r="F36" s="9">
        <v>1168.4628934354723</v>
      </c>
      <c r="G36" s="9">
        <v>0</v>
      </c>
      <c r="H36" s="9">
        <f t="shared" si="1"/>
        <v>1168.4628934354723</v>
      </c>
      <c r="I36" s="9">
        <v>0</v>
      </c>
      <c r="J36" s="9">
        <f t="shared" si="2"/>
        <v>1168.4628934354723</v>
      </c>
      <c r="K36" s="9">
        <f t="shared" si="3"/>
        <v>1168.4628934354723</v>
      </c>
      <c r="L36" s="9">
        <v>644.31874904794017</v>
      </c>
    </row>
    <row r="37" spans="1:12" x14ac:dyDescent="0.2">
      <c r="A37" s="8"/>
      <c r="B37" s="8" t="s">
        <v>9</v>
      </c>
      <c r="C37" s="8" t="s">
        <v>6</v>
      </c>
      <c r="D37" s="8" t="s">
        <v>48</v>
      </c>
      <c r="E37" s="8" t="s">
        <v>2</v>
      </c>
      <c r="F37" s="9">
        <v>1048.6280288806295</v>
      </c>
      <c r="G37" s="9">
        <v>0</v>
      </c>
      <c r="H37" s="9">
        <f t="shared" si="1"/>
        <v>1048.6280288806295</v>
      </c>
      <c r="I37" s="9">
        <v>191.25920023608967</v>
      </c>
      <c r="J37" s="9">
        <f t="shared" si="2"/>
        <v>857.3688286445398</v>
      </c>
      <c r="K37" s="9">
        <f t="shared" si="3"/>
        <v>857.3688286445398</v>
      </c>
      <c r="L37" s="9">
        <v>857.3688286445398</v>
      </c>
    </row>
    <row r="38" spans="1:12" x14ac:dyDescent="0.2">
      <c r="A38" s="8"/>
      <c r="B38" s="8" t="s">
        <v>9</v>
      </c>
      <c r="C38" s="8" t="s">
        <v>6</v>
      </c>
      <c r="D38" s="8" t="s">
        <v>48</v>
      </c>
      <c r="E38" s="8" t="s">
        <v>3</v>
      </c>
      <c r="F38" s="9">
        <v>9061.9817393392841</v>
      </c>
      <c r="G38" s="9">
        <v>0</v>
      </c>
      <c r="H38" s="9">
        <f t="shared" si="1"/>
        <v>9061.9817393392841</v>
      </c>
      <c r="I38" s="9">
        <v>4162.4957696558031</v>
      </c>
      <c r="J38" s="9">
        <f t="shared" si="2"/>
        <v>4899.485969683481</v>
      </c>
      <c r="K38" s="9">
        <f t="shared" si="3"/>
        <v>4899.485969683481</v>
      </c>
      <c r="L38" s="9">
        <v>2701.6952688012157</v>
      </c>
    </row>
    <row r="39" spans="1:12" x14ac:dyDescent="0.2">
      <c r="A39" s="8"/>
      <c r="B39" s="8" t="s">
        <v>9</v>
      </c>
      <c r="C39" s="8" t="s">
        <v>6</v>
      </c>
      <c r="D39" s="8" t="s">
        <v>48</v>
      </c>
      <c r="E39" s="8" t="s">
        <v>0</v>
      </c>
      <c r="F39" s="9">
        <v>8837.817947409394</v>
      </c>
      <c r="G39" s="9">
        <v>0</v>
      </c>
      <c r="H39" s="9">
        <f t="shared" si="1"/>
        <v>8837.817947409394</v>
      </c>
      <c r="I39" s="9">
        <v>6976.9121860814739</v>
      </c>
      <c r="J39" s="9">
        <f t="shared" si="2"/>
        <v>1860.9057613279201</v>
      </c>
      <c r="K39" s="9">
        <f t="shared" si="3"/>
        <v>1860.9057613279201</v>
      </c>
      <c r="L39" s="9">
        <f>K39</f>
        <v>1860.9057613279201</v>
      </c>
    </row>
    <row r="40" spans="1:12" x14ac:dyDescent="0.2">
      <c r="A40" s="8"/>
      <c r="B40" s="8" t="s">
        <v>19</v>
      </c>
      <c r="C40" s="8" t="s">
        <v>6</v>
      </c>
      <c r="D40" s="8" t="s">
        <v>48</v>
      </c>
      <c r="E40" s="8" t="s">
        <v>2</v>
      </c>
      <c r="F40" s="9">
        <v>3906.8172375232239</v>
      </c>
      <c r="G40" s="9">
        <v>0</v>
      </c>
      <c r="H40" s="9">
        <f t="shared" si="1"/>
        <v>3906.8172375232239</v>
      </c>
      <c r="I40" s="9">
        <v>712.56415024008493</v>
      </c>
      <c r="J40" s="9">
        <f t="shared" si="2"/>
        <v>3194.2530872831389</v>
      </c>
      <c r="K40" s="9">
        <f t="shared" si="3"/>
        <v>3194.2530872831389</v>
      </c>
      <c r="L40" s="9">
        <v>3194.2530872831389</v>
      </c>
    </row>
    <row r="41" spans="1:12" x14ac:dyDescent="0.2">
      <c r="A41" s="8"/>
      <c r="B41" s="8" t="s">
        <v>19</v>
      </c>
      <c r="C41" s="8" t="s">
        <v>6</v>
      </c>
      <c r="D41" s="8" t="s">
        <v>48</v>
      </c>
      <c r="E41" s="8" t="s">
        <v>3</v>
      </c>
      <c r="F41" s="9">
        <v>17582.512047797456</v>
      </c>
      <c r="G41" s="9">
        <v>0</v>
      </c>
      <c r="H41" s="9">
        <f t="shared" si="1"/>
        <v>17582.512047797456</v>
      </c>
      <c r="I41" s="9">
        <v>8310.0185329459455</v>
      </c>
      <c r="J41" s="9">
        <f t="shared" si="2"/>
        <v>9272.4935148515106</v>
      </c>
      <c r="K41" s="9">
        <f t="shared" si="3"/>
        <v>9272.4935148515106</v>
      </c>
      <c r="L41" s="9">
        <v>5113.0775787654047</v>
      </c>
    </row>
    <row r="42" spans="1:12" s="12" customFormat="1" x14ac:dyDescent="0.2">
      <c r="A42" s="10"/>
      <c r="B42" s="10" t="s">
        <v>19</v>
      </c>
      <c r="C42" s="8" t="s">
        <v>6</v>
      </c>
      <c r="D42" s="10" t="s">
        <v>48</v>
      </c>
      <c r="E42" s="10" t="s">
        <v>0</v>
      </c>
      <c r="F42" s="11">
        <v>17643.845182777761</v>
      </c>
      <c r="G42" s="11">
        <v>0</v>
      </c>
      <c r="H42" s="9">
        <f t="shared" si="1"/>
        <v>17643.845182777761</v>
      </c>
      <c r="I42" s="11">
        <v>13928.727565738205</v>
      </c>
      <c r="J42" s="9">
        <f t="shared" si="2"/>
        <v>3715.1176170395556</v>
      </c>
      <c r="K42" s="9">
        <f t="shared" si="3"/>
        <v>3715.1176170395556</v>
      </c>
      <c r="L42" s="9">
        <f>K42</f>
        <v>3715.1176170395556</v>
      </c>
    </row>
    <row r="43" spans="1:12" x14ac:dyDescent="0.2">
      <c r="A43" s="8"/>
      <c r="B43" s="8" t="s">
        <v>25</v>
      </c>
      <c r="C43" s="8" t="s">
        <v>6</v>
      </c>
      <c r="D43" s="8" t="s">
        <v>48</v>
      </c>
      <c r="E43" s="8" t="s">
        <v>2</v>
      </c>
      <c r="F43" s="9">
        <v>348.27772073131655</v>
      </c>
      <c r="G43" s="9">
        <v>0</v>
      </c>
      <c r="H43" s="9">
        <f t="shared" si="1"/>
        <v>348.27772073131655</v>
      </c>
      <c r="I43" s="9">
        <v>63.522351579925655</v>
      </c>
      <c r="J43" s="9">
        <f t="shared" si="2"/>
        <v>284.75536915139088</v>
      </c>
      <c r="K43" s="9">
        <f t="shared" si="3"/>
        <v>284.75536915139088</v>
      </c>
      <c r="L43" s="9">
        <v>284.75536915139088</v>
      </c>
    </row>
    <row r="44" spans="1:12" x14ac:dyDescent="0.2">
      <c r="A44" s="8"/>
      <c r="B44" s="8" t="s">
        <v>25</v>
      </c>
      <c r="C44" s="8" t="s">
        <v>6</v>
      </c>
      <c r="D44" s="8" t="s">
        <v>48</v>
      </c>
      <c r="E44" s="8" t="s">
        <v>3</v>
      </c>
      <c r="F44" s="9">
        <v>191.78807133988175</v>
      </c>
      <c r="G44" s="9">
        <v>0</v>
      </c>
      <c r="H44" s="9">
        <f t="shared" si="1"/>
        <v>191.78807133988175</v>
      </c>
      <c r="I44" s="9">
        <v>0</v>
      </c>
      <c r="J44" s="9">
        <f t="shared" si="2"/>
        <v>191.78807133988175</v>
      </c>
      <c r="K44" s="9">
        <f t="shared" si="3"/>
        <v>191.78807133988175</v>
      </c>
      <c r="L44" s="9">
        <v>105.7565891927521</v>
      </c>
    </row>
    <row r="45" spans="1:12" x14ac:dyDescent="0.2">
      <c r="A45" s="8"/>
      <c r="B45" s="8" t="s">
        <v>22</v>
      </c>
      <c r="C45" s="8" t="s">
        <v>6</v>
      </c>
      <c r="D45" s="8" t="s">
        <v>48</v>
      </c>
      <c r="E45" s="8" t="s">
        <v>2</v>
      </c>
      <c r="F45" s="9">
        <v>1751.5881621939498</v>
      </c>
      <c r="G45" s="9">
        <v>0</v>
      </c>
      <c r="H45" s="9">
        <f t="shared" si="1"/>
        <v>1751.5881621939498</v>
      </c>
      <c r="I45" s="9">
        <v>319.47205473977692</v>
      </c>
      <c r="J45" s="9">
        <f t="shared" si="2"/>
        <v>1432.1161074541728</v>
      </c>
      <c r="K45" s="9">
        <f t="shared" si="3"/>
        <v>1432.1161074541728</v>
      </c>
      <c r="L45" s="9">
        <v>1432.1161074541728</v>
      </c>
    </row>
    <row r="46" spans="1:12" x14ac:dyDescent="0.2">
      <c r="A46" s="8"/>
      <c r="B46" s="8" t="s">
        <v>22</v>
      </c>
      <c r="C46" s="8" t="s">
        <v>6</v>
      </c>
      <c r="D46" s="8" t="s">
        <v>48</v>
      </c>
      <c r="E46" s="8" t="s">
        <v>3</v>
      </c>
      <c r="F46" s="9">
        <v>1176.089207486697</v>
      </c>
      <c r="G46" s="9">
        <v>0</v>
      </c>
      <c r="H46" s="9">
        <f t="shared" si="1"/>
        <v>1176.089207486697</v>
      </c>
      <c r="I46" s="9">
        <v>0</v>
      </c>
      <c r="J46" s="9">
        <f t="shared" si="2"/>
        <v>1176.089207486697</v>
      </c>
      <c r="K46" s="9">
        <f t="shared" si="3"/>
        <v>1176.089207486697</v>
      </c>
      <c r="L46" s="9">
        <v>648.5240833867008</v>
      </c>
    </row>
    <row r="47" spans="1:12" x14ac:dyDescent="0.2">
      <c r="A47" s="8"/>
      <c r="B47" s="8" t="s">
        <v>14</v>
      </c>
      <c r="C47" s="8" t="s">
        <v>6</v>
      </c>
      <c r="D47" s="8" t="s">
        <v>48</v>
      </c>
      <c r="E47" s="8" t="s">
        <v>2</v>
      </c>
      <c r="F47" s="9">
        <v>1274.0854348081587</v>
      </c>
      <c r="G47" s="9">
        <v>0</v>
      </c>
      <c r="H47" s="9">
        <f t="shared" si="1"/>
        <v>1274.0854348081587</v>
      </c>
      <c r="I47" s="9">
        <v>232.38036232350061</v>
      </c>
      <c r="J47" s="9">
        <f t="shared" si="2"/>
        <v>1041.7050724846581</v>
      </c>
      <c r="K47" s="9">
        <f t="shared" si="3"/>
        <v>1041.7050724846581</v>
      </c>
      <c r="L47" s="9">
        <v>1041.7050724846581</v>
      </c>
    </row>
    <row r="48" spans="1:12" x14ac:dyDescent="0.2">
      <c r="A48" s="8"/>
      <c r="B48" s="8" t="s">
        <v>14</v>
      </c>
      <c r="C48" s="8" t="s">
        <v>6</v>
      </c>
      <c r="D48" s="8" t="s">
        <v>48</v>
      </c>
      <c r="E48" s="8" t="s">
        <v>3</v>
      </c>
      <c r="F48" s="9">
        <v>1123.2407644747061</v>
      </c>
      <c r="G48" s="9">
        <v>0</v>
      </c>
      <c r="H48" s="9">
        <f t="shared" si="1"/>
        <v>1123.2407644747061</v>
      </c>
      <c r="I48" s="9">
        <v>501.59571324989042</v>
      </c>
      <c r="J48" s="9">
        <f t="shared" si="2"/>
        <v>621.64505122481569</v>
      </c>
      <c r="K48" s="9">
        <f t="shared" si="3"/>
        <v>621.64505122481569</v>
      </c>
      <c r="L48" s="9">
        <v>342.79014250882193</v>
      </c>
    </row>
    <row r="49" spans="1:14" x14ac:dyDescent="0.2">
      <c r="A49" s="8"/>
      <c r="B49" s="8" t="s">
        <v>14</v>
      </c>
      <c r="C49" s="8" t="s">
        <v>6</v>
      </c>
      <c r="D49" s="8" t="s">
        <v>48</v>
      </c>
      <c r="E49" s="8" t="s">
        <v>0</v>
      </c>
      <c r="F49" s="9">
        <v>1064.988853374874</v>
      </c>
      <c r="G49" s="9">
        <v>0</v>
      </c>
      <c r="H49" s="9">
        <f t="shared" si="1"/>
        <v>1064.988853374874</v>
      </c>
      <c r="I49" s="9">
        <v>840.74301522924327</v>
      </c>
      <c r="J49" s="9">
        <f t="shared" si="2"/>
        <v>224.24583814563073</v>
      </c>
      <c r="K49" s="9">
        <f t="shared" si="3"/>
        <v>224.24583814563073</v>
      </c>
      <c r="L49" s="9">
        <f>K49</f>
        <v>224.24583814563073</v>
      </c>
    </row>
    <row r="50" spans="1:14" x14ac:dyDescent="0.2">
      <c r="A50" s="8"/>
      <c r="B50" s="8" t="s">
        <v>17</v>
      </c>
      <c r="C50" s="8" t="s">
        <v>6</v>
      </c>
      <c r="D50" s="8" t="s">
        <v>48</v>
      </c>
      <c r="E50" s="8" t="s">
        <v>2</v>
      </c>
      <c r="F50" s="9">
        <v>2047.1475735771055</v>
      </c>
      <c r="G50" s="9">
        <v>0</v>
      </c>
      <c r="H50" s="9">
        <f t="shared" si="1"/>
        <v>2047.1475735771055</v>
      </c>
      <c r="I50" s="9">
        <v>373.3791171933085</v>
      </c>
      <c r="J50" s="9">
        <f t="shared" si="2"/>
        <v>1673.768456383797</v>
      </c>
      <c r="K50" s="9">
        <f t="shared" si="3"/>
        <v>1673.768456383797</v>
      </c>
      <c r="L50" s="9">
        <v>1673.768456383797</v>
      </c>
    </row>
    <row r="51" spans="1:14" s="12" customFormat="1" x14ac:dyDescent="0.2">
      <c r="A51" s="10"/>
      <c r="B51" s="10" t="s">
        <v>17</v>
      </c>
      <c r="C51" s="8" t="s">
        <v>6</v>
      </c>
      <c r="D51" s="10" t="s">
        <v>48</v>
      </c>
      <c r="E51" s="10" t="s">
        <v>3</v>
      </c>
      <c r="F51" s="11">
        <v>151.2212616801346</v>
      </c>
      <c r="G51" s="11">
        <v>0</v>
      </c>
      <c r="H51" s="9">
        <f t="shared" si="1"/>
        <v>151.2212616801346</v>
      </c>
      <c r="I51" s="11">
        <v>0</v>
      </c>
      <c r="J51" s="9">
        <f t="shared" si="2"/>
        <v>151.2212616801346</v>
      </c>
      <c r="K51" s="9">
        <f t="shared" si="3"/>
        <v>151.2212616801346</v>
      </c>
      <c r="L51" s="9">
        <v>83.387067490625725</v>
      </c>
      <c r="N51" s="3"/>
    </row>
    <row r="52" spans="1:14" x14ac:dyDescent="0.2">
      <c r="A52" s="8"/>
      <c r="B52" s="8" t="s">
        <v>24</v>
      </c>
      <c r="C52" s="8" t="s">
        <v>6</v>
      </c>
      <c r="D52" s="8" t="s">
        <v>48</v>
      </c>
      <c r="E52" s="8" t="s">
        <v>2</v>
      </c>
      <c r="F52" s="9">
        <v>3755.1271344115385</v>
      </c>
      <c r="G52" s="9">
        <v>0</v>
      </c>
      <c r="H52" s="9">
        <f t="shared" si="1"/>
        <v>3755.1271344115385</v>
      </c>
      <c r="I52" s="9">
        <v>684.89740187380266</v>
      </c>
      <c r="J52" s="9">
        <f t="shared" si="2"/>
        <v>3070.2297325377358</v>
      </c>
      <c r="K52" s="9">
        <f t="shared" si="3"/>
        <v>3070.2297325377358</v>
      </c>
      <c r="L52" s="9">
        <v>3070.2297325377358</v>
      </c>
    </row>
    <row r="53" spans="1:14" x14ac:dyDescent="0.2">
      <c r="A53" s="8"/>
      <c r="B53" s="8" t="s">
        <v>24</v>
      </c>
      <c r="C53" s="8" t="s">
        <v>6</v>
      </c>
      <c r="D53" s="8" t="s">
        <v>48</v>
      </c>
      <c r="E53" s="8" t="s">
        <v>3</v>
      </c>
      <c r="F53" s="9">
        <v>7724.4874895353432</v>
      </c>
      <c r="G53" s="9">
        <v>0</v>
      </c>
      <c r="H53" s="9">
        <f t="shared" si="1"/>
        <v>7724.4874895353432</v>
      </c>
      <c r="I53" s="9">
        <v>3645.9270500402399</v>
      </c>
      <c r="J53" s="9">
        <f t="shared" si="2"/>
        <v>4078.5604394951033</v>
      </c>
      <c r="K53" s="9">
        <f t="shared" si="3"/>
        <v>4078.5604394951033</v>
      </c>
      <c r="L53" s="9">
        <v>2249.0170420093241</v>
      </c>
    </row>
    <row r="54" spans="1:14" x14ac:dyDescent="0.2">
      <c r="A54" s="8"/>
      <c r="B54" s="8" t="s">
        <v>24</v>
      </c>
      <c r="C54" s="8" t="s">
        <v>6</v>
      </c>
      <c r="D54" s="8" t="s">
        <v>48</v>
      </c>
      <c r="E54" s="8" t="s">
        <v>0</v>
      </c>
      <c r="F54" s="9">
        <v>7741.0383819934696</v>
      </c>
      <c r="G54" s="9">
        <v>0</v>
      </c>
      <c r="H54" s="9">
        <f t="shared" si="1"/>
        <v>7741.0383819934696</v>
      </c>
      <c r="I54" s="9">
        <v>6111.0723644274713</v>
      </c>
      <c r="J54" s="9">
        <f t="shared" si="2"/>
        <v>1629.9660175659983</v>
      </c>
      <c r="K54" s="9">
        <f t="shared" si="3"/>
        <v>1629.9660175659983</v>
      </c>
      <c r="L54" s="9">
        <f>K54</f>
        <v>1629.9660175659983</v>
      </c>
    </row>
    <row r="55" spans="1:14" x14ac:dyDescent="0.2">
      <c r="A55" s="8"/>
      <c r="B55" s="8" t="s">
        <v>21</v>
      </c>
      <c r="C55" s="8" t="s">
        <v>6</v>
      </c>
      <c r="D55" s="8" t="s">
        <v>48</v>
      </c>
      <c r="E55" s="8" t="s">
        <v>2</v>
      </c>
      <c r="F55" s="9">
        <v>4624.6730150397389</v>
      </c>
      <c r="G55" s="9">
        <v>0</v>
      </c>
      <c r="H55" s="9">
        <f t="shared" si="1"/>
        <v>4624.6730150397389</v>
      </c>
      <c r="I55" s="9">
        <v>843.49382035316</v>
      </c>
      <c r="J55" s="9">
        <f t="shared" si="2"/>
        <v>3781.1791946865787</v>
      </c>
      <c r="K55" s="9">
        <f t="shared" si="3"/>
        <v>3781.1791946865787</v>
      </c>
      <c r="L55" s="9">
        <v>3781.1791946865787</v>
      </c>
    </row>
    <row r="56" spans="1:14" x14ac:dyDescent="0.2">
      <c r="A56" s="8"/>
      <c r="B56" s="8" t="s">
        <v>21</v>
      </c>
      <c r="C56" s="8" t="s">
        <v>6</v>
      </c>
      <c r="D56" s="8" t="s">
        <v>48</v>
      </c>
      <c r="E56" s="8" t="s">
        <v>3</v>
      </c>
      <c r="F56" s="9">
        <v>541.41246122687767</v>
      </c>
      <c r="G56" s="9">
        <v>0</v>
      </c>
      <c r="H56" s="9">
        <f t="shared" si="1"/>
        <v>541.41246122687767</v>
      </c>
      <c r="I56" s="9">
        <v>0</v>
      </c>
      <c r="J56" s="9">
        <f t="shared" si="2"/>
        <v>541.41246122687767</v>
      </c>
      <c r="K56" s="9">
        <f t="shared" si="3"/>
        <v>541.41246122687767</v>
      </c>
      <c r="L56" s="9">
        <v>298.547948502682</v>
      </c>
    </row>
    <row r="57" spans="1:14" x14ac:dyDescent="0.2">
      <c r="A57" s="8"/>
      <c r="B57" s="8" t="s">
        <v>8</v>
      </c>
      <c r="C57" s="8" t="s">
        <v>6</v>
      </c>
      <c r="D57" s="8" t="s">
        <v>48</v>
      </c>
      <c r="E57" s="8" t="s">
        <v>2</v>
      </c>
      <c r="F57" s="9">
        <v>3812.4641447102795</v>
      </c>
      <c r="G57" s="9">
        <v>0</v>
      </c>
      <c r="H57" s="9">
        <f t="shared" si="1"/>
        <v>3812.4641447102795</v>
      </c>
      <c r="I57" s="9">
        <v>695.35509557608873</v>
      </c>
      <c r="J57" s="9">
        <f t="shared" si="2"/>
        <v>3117.1090491341906</v>
      </c>
      <c r="K57" s="9">
        <f t="shared" si="3"/>
        <v>3117.1090491341906</v>
      </c>
      <c r="L57" s="9">
        <v>3117.1090491341906</v>
      </c>
    </row>
    <row r="58" spans="1:14" s="12" customFormat="1" x14ac:dyDescent="0.2">
      <c r="A58" s="10"/>
      <c r="B58" s="10" t="s">
        <v>8</v>
      </c>
      <c r="C58" s="8" t="s">
        <v>6</v>
      </c>
      <c r="D58" s="10" t="s">
        <v>48</v>
      </c>
      <c r="E58" s="10" t="s">
        <v>3</v>
      </c>
      <c r="F58" s="11">
        <v>11310.702548640988</v>
      </c>
      <c r="G58" s="11">
        <v>0</v>
      </c>
      <c r="H58" s="9">
        <f t="shared" si="1"/>
        <v>11310.702548640988</v>
      </c>
      <c r="I58" s="11">
        <v>5128.2546802414236</v>
      </c>
      <c r="J58" s="9">
        <f t="shared" si="2"/>
        <v>6182.447868399564</v>
      </c>
      <c r="K58" s="9">
        <f t="shared" si="3"/>
        <v>6182.447868399564</v>
      </c>
      <c r="L58" s="9">
        <v>3409.1515434514704</v>
      </c>
      <c r="N58" s="3"/>
    </row>
    <row r="59" spans="1:14" x14ac:dyDescent="0.2">
      <c r="A59" s="8"/>
      <c r="B59" s="8" t="s">
        <v>8</v>
      </c>
      <c r="C59" s="8" t="s">
        <v>6</v>
      </c>
      <c r="D59" s="8" t="s">
        <v>48</v>
      </c>
      <c r="E59" s="8" t="s">
        <v>0</v>
      </c>
      <c r="F59" s="9">
        <v>10888.318874056562</v>
      </c>
      <c r="G59" s="9">
        <v>0</v>
      </c>
      <c r="H59" s="9">
        <f t="shared" si="1"/>
        <v>10888.318874056562</v>
      </c>
      <c r="I59" s="9">
        <v>8595.6562004780935</v>
      </c>
      <c r="J59" s="9">
        <f t="shared" si="2"/>
        <v>2292.6626735784685</v>
      </c>
      <c r="K59" s="9">
        <f t="shared" si="3"/>
        <v>2292.6626735784685</v>
      </c>
      <c r="L59" s="9">
        <f>K59</f>
        <v>2292.6626735784685</v>
      </c>
    </row>
    <row r="60" spans="1:14" x14ac:dyDescent="0.2">
      <c r="A60" s="8"/>
      <c r="B60" s="8" t="s">
        <v>13</v>
      </c>
      <c r="C60" s="8" t="s">
        <v>6</v>
      </c>
      <c r="D60" s="8" t="s">
        <v>48</v>
      </c>
      <c r="E60" s="8" t="s">
        <v>2</v>
      </c>
      <c r="F60" s="9">
        <v>413.8307530413532</v>
      </c>
      <c r="G60" s="9">
        <v>0</v>
      </c>
      <c r="H60" s="9">
        <f t="shared" si="1"/>
        <v>413.8307530413532</v>
      </c>
      <c r="I60" s="9">
        <v>75.47856502012101</v>
      </c>
      <c r="J60" s="9">
        <f t="shared" si="2"/>
        <v>338.35218802123222</v>
      </c>
      <c r="K60" s="9">
        <f t="shared" si="3"/>
        <v>338.35218802123222</v>
      </c>
      <c r="L60" s="9">
        <v>338.35218802123222</v>
      </c>
    </row>
    <row r="61" spans="1:14" x14ac:dyDescent="0.2">
      <c r="A61" s="8"/>
      <c r="B61" s="8" t="s">
        <v>13</v>
      </c>
      <c r="C61" s="8" t="s">
        <v>6</v>
      </c>
      <c r="D61" s="8" t="s">
        <v>48</v>
      </c>
      <c r="E61" s="8" t="s">
        <v>3</v>
      </c>
      <c r="F61" s="9">
        <v>2564.8428300845494</v>
      </c>
      <c r="G61" s="9">
        <v>0</v>
      </c>
      <c r="H61" s="9">
        <f t="shared" si="1"/>
        <v>2564.8428300845494</v>
      </c>
      <c r="I61" s="9">
        <v>1257.7325347161448</v>
      </c>
      <c r="J61" s="9">
        <f t="shared" si="2"/>
        <v>1307.1102953684046</v>
      </c>
      <c r="K61" s="9">
        <f t="shared" si="3"/>
        <v>1307.1102953684046</v>
      </c>
      <c r="L61" s="9">
        <v>720.77228563353071</v>
      </c>
    </row>
    <row r="62" spans="1:14" x14ac:dyDescent="0.2">
      <c r="A62" s="8"/>
      <c r="B62" s="8" t="s">
        <v>13</v>
      </c>
      <c r="C62" s="8" t="s">
        <v>6</v>
      </c>
      <c r="D62" s="8" t="s">
        <v>48</v>
      </c>
      <c r="E62" s="8" t="s">
        <v>0</v>
      </c>
      <c r="F62" s="9">
        <v>2670.4198114474484</v>
      </c>
      <c r="G62" s="9">
        <v>0</v>
      </c>
      <c r="H62" s="9">
        <f t="shared" si="1"/>
        <v>2670.4198114474484</v>
      </c>
      <c r="I62" s="9">
        <v>2108.1317396792992</v>
      </c>
      <c r="J62" s="9">
        <f t="shared" si="2"/>
        <v>562.28807176814917</v>
      </c>
      <c r="K62" s="9">
        <f t="shared" si="3"/>
        <v>562.28807176814917</v>
      </c>
      <c r="L62" s="9">
        <f>K62</f>
        <v>562.28807176814917</v>
      </c>
    </row>
    <row r="63" spans="1:14" x14ac:dyDescent="0.2">
      <c r="A63" s="8"/>
      <c r="B63" s="8" t="s">
        <v>11</v>
      </c>
      <c r="C63" s="8" t="s">
        <v>6</v>
      </c>
      <c r="D63" s="8" t="s">
        <v>48</v>
      </c>
      <c r="E63" s="8" t="s">
        <v>2</v>
      </c>
      <c r="F63" s="9">
        <v>5764.8275953170196</v>
      </c>
      <c r="G63" s="9">
        <v>0</v>
      </c>
      <c r="H63" s="9">
        <f t="shared" si="1"/>
        <v>5764.8275953170196</v>
      </c>
      <c r="I63" s="9">
        <v>1051.4465425420981</v>
      </c>
      <c r="J63" s="9">
        <f t="shared" si="2"/>
        <v>4713.381052774921</v>
      </c>
      <c r="K63" s="9">
        <f t="shared" si="3"/>
        <v>4713.381052774921</v>
      </c>
      <c r="L63" s="9">
        <v>4713.381052774921</v>
      </c>
    </row>
    <row r="64" spans="1:14" x14ac:dyDescent="0.2">
      <c r="A64" s="8"/>
      <c r="B64" s="8" t="s">
        <v>11</v>
      </c>
      <c r="C64" s="8" t="s">
        <v>6</v>
      </c>
      <c r="D64" s="8" t="s">
        <v>48</v>
      </c>
      <c r="E64" s="8" t="s">
        <v>3</v>
      </c>
      <c r="F64" s="9">
        <v>1826.1271823565799</v>
      </c>
      <c r="G64" s="9">
        <v>0</v>
      </c>
      <c r="H64" s="9">
        <f t="shared" si="1"/>
        <v>1826.1271823565799</v>
      </c>
      <c r="I64" s="9">
        <v>771.10982783192389</v>
      </c>
      <c r="J64" s="9">
        <f t="shared" si="2"/>
        <v>1055.017354524656</v>
      </c>
      <c r="K64" s="9">
        <f t="shared" si="3"/>
        <v>1055.017354524656</v>
      </c>
      <c r="L64" s="9">
        <v>581.7621303253934</v>
      </c>
    </row>
    <row r="65" spans="1:14" s="12" customFormat="1" x14ac:dyDescent="0.2">
      <c r="A65" s="10"/>
      <c r="B65" s="10" t="s">
        <v>11</v>
      </c>
      <c r="C65" s="8" t="s">
        <v>6</v>
      </c>
      <c r="D65" s="10" t="s">
        <v>48</v>
      </c>
      <c r="E65" s="10" t="s">
        <v>0</v>
      </c>
      <c r="F65" s="11">
        <v>1637.2216701136185</v>
      </c>
      <c r="G65" s="11">
        <v>0</v>
      </c>
      <c r="H65" s="9">
        <f t="shared" si="1"/>
        <v>1637.2216701136185</v>
      </c>
      <c r="I65" s="11">
        <v>1292.4855308748115</v>
      </c>
      <c r="J65" s="9">
        <f t="shared" si="2"/>
        <v>344.73613923880703</v>
      </c>
      <c r="K65" s="9">
        <f t="shared" si="3"/>
        <v>344.73613923880703</v>
      </c>
      <c r="L65" s="9">
        <f>K65</f>
        <v>344.73613923880703</v>
      </c>
    </row>
    <row r="66" spans="1:14" x14ac:dyDescent="0.2">
      <c r="A66" s="8"/>
      <c r="B66" s="8" t="s">
        <v>12</v>
      </c>
      <c r="C66" s="8" t="s">
        <v>6</v>
      </c>
      <c r="D66" s="8" t="s">
        <v>48</v>
      </c>
      <c r="E66" s="8" t="s">
        <v>2</v>
      </c>
      <c r="F66" s="9">
        <v>1578.706694292295</v>
      </c>
      <c r="G66" s="9">
        <v>0</v>
      </c>
      <c r="H66" s="9">
        <f t="shared" si="1"/>
        <v>1578.706694292295</v>
      </c>
      <c r="I66" s="9">
        <v>287.94021468224253</v>
      </c>
      <c r="J66" s="9">
        <f t="shared" si="2"/>
        <v>1290.7664796100526</v>
      </c>
      <c r="K66" s="9">
        <f t="shared" si="3"/>
        <v>1290.7664796100526</v>
      </c>
      <c r="L66" s="9">
        <v>1290.7664796100526</v>
      </c>
    </row>
    <row r="67" spans="1:14" x14ac:dyDescent="0.2">
      <c r="A67" s="8"/>
      <c r="B67" s="8" t="s">
        <v>12</v>
      </c>
      <c r="C67" s="8" t="s">
        <v>6</v>
      </c>
      <c r="D67" s="8" t="s">
        <v>48</v>
      </c>
      <c r="E67" s="8" t="s">
        <v>3</v>
      </c>
      <c r="F67" s="9">
        <v>4232.2117284872838</v>
      </c>
      <c r="G67" s="9">
        <v>0</v>
      </c>
      <c r="H67" s="9">
        <f t="shared" si="1"/>
        <v>4232.2117284872838</v>
      </c>
      <c r="I67" s="9">
        <v>1159.659343021016</v>
      </c>
      <c r="J67" s="9">
        <f t="shared" si="2"/>
        <v>3072.5523854662679</v>
      </c>
      <c r="K67" s="9">
        <f t="shared" si="3"/>
        <v>3072.5523854662679</v>
      </c>
      <c r="L67" s="9">
        <v>1694.2798273783765</v>
      </c>
    </row>
    <row r="68" spans="1:14" x14ac:dyDescent="0.2">
      <c r="A68" s="8"/>
      <c r="B68" s="8" t="s">
        <v>12</v>
      </c>
      <c r="C68" s="8" t="s">
        <v>6</v>
      </c>
      <c r="D68" s="8" t="s">
        <v>48</v>
      </c>
      <c r="E68" s="8" t="s">
        <v>0</v>
      </c>
      <c r="F68" s="9">
        <v>2462.1906475786282</v>
      </c>
      <c r="G68" s="9">
        <v>0</v>
      </c>
      <c r="H68" s="9">
        <f t="shared" si="1"/>
        <v>2462.1906475786282</v>
      </c>
      <c r="I68" s="9">
        <v>1943.7476575971621</v>
      </c>
      <c r="J68" s="9">
        <f t="shared" si="2"/>
        <v>518.4429899814661</v>
      </c>
      <c r="K68" s="9">
        <f t="shared" si="3"/>
        <v>518.4429899814661</v>
      </c>
      <c r="L68" s="9">
        <f>K68</f>
        <v>518.4429899814661</v>
      </c>
    </row>
    <row r="69" spans="1:14" x14ac:dyDescent="0.2">
      <c r="A69" s="8"/>
      <c r="B69" s="8" t="s">
        <v>20</v>
      </c>
      <c r="C69" s="8" t="s">
        <v>6</v>
      </c>
      <c r="D69" s="8" t="s">
        <v>48</v>
      </c>
      <c r="E69" s="8" t="s">
        <v>2</v>
      </c>
      <c r="F69" s="9">
        <v>197.18748867758251</v>
      </c>
      <c r="G69" s="9">
        <v>0</v>
      </c>
      <c r="H69" s="9">
        <f t="shared" ref="H69:H120" si="4">F69+G69</f>
        <v>197.18748867758251</v>
      </c>
      <c r="I69" s="9">
        <v>35.965013658175437</v>
      </c>
      <c r="J69" s="9">
        <f t="shared" si="2"/>
        <v>161.22247501940706</v>
      </c>
      <c r="K69" s="9">
        <f t="shared" si="3"/>
        <v>161.22247501940706</v>
      </c>
      <c r="L69" s="9">
        <v>161.22247501940706</v>
      </c>
    </row>
    <row r="70" spans="1:14" x14ac:dyDescent="0.2">
      <c r="A70" s="8"/>
      <c r="B70" s="8" t="s">
        <v>20</v>
      </c>
      <c r="C70" s="8" t="s">
        <v>6</v>
      </c>
      <c r="D70" s="8" t="s">
        <v>48</v>
      </c>
      <c r="E70" s="8" t="s">
        <v>3</v>
      </c>
      <c r="F70" s="9">
        <v>1353.4368077186978</v>
      </c>
      <c r="G70" s="9">
        <v>0</v>
      </c>
      <c r="H70" s="9">
        <f t="shared" si="4"/>
        <v>1353.4368077186978</v>
      </c>
      <c r="I70" s="9">
        <v>585.44454889763529</v>
      </c>
      <c r="J70" s="9">
        <f t="shared" ref="J70:J132" si="5">H70-I70</f>
        <v>767.99225882106248</v>
      </c>
      <c r="K70" s="9">
        <f t="shared" ref="K70:K115" si="6">J70</f>
        <v>767.99225882106248</v>
      </c>
      <c r="L70" s="9">
        <v>423.48953848863977</v>
      </c>
    </row>
    <row r="71" spans="1:14" x14ac:dyDescent="0.2">
      <c r="A71" s="8"/>
      <c r="B71" s="8" t="s">
        <v>20</v>
      </c>
      <c r="C71" s="8" t="s">
        <v>6</v>
      </c>
      <c r="D71" s="8" t="s">
        <v>48</v>
      </c>
      <c r="E71" s="8" t="s">
        <v>0</v>
      </c>
      <c r="F71" s="9">
        <v>1243.016840804708</v>
      </c>
      <c r="G71" s="9">
        <v>0</v>
      </c>
      <c r="H71" s="9">
        <f t="shared" si="4"/>
        <v>1243.016840804708</v>
      </c>
      <c r="I71" s="9">
        <v>981.28513120786647</v>
      </c>
      <c r="J71" s="9">
        <f t="shared" si="5"/>
        <v>261.73170959684148</v>
      </c>
      <c r="K71" s="9">
        <f t="shared" si="6"/>
        <v>261.73170959684148</v>
      </c>
      <c r="L71" s="9">
        <f>K71</f>
        <v>261.73170959684148</v>
      </c>
    </row>
    <row r="72" spans="1:14" x14ac:dyDescent="0.2">
      <c r="A72" s="8"/>
      <c r="B72" s="8" t="s">
        <v>10</v>
      </c>
      <c r="C72" s="8" t="s">
        <v>6</v>
      </c>
      <c r="D72" s="8" t="s">
        <v>48</v>
      </c>
      <c r="E72" s="8" t="s">
        <v>2</v>
      </c>
      <c r="F72" s="9">
        <v>1057.3700724506475</v>
      </c>
      <c r="G72" s="9">
        <v>0</v>
      </c>
      <c r="H72" s="9">
        <f t="shared" si="4"/>
        <v>1057.3700724506475</v>
      </c>
      <c r="I72" s="9">
        <v>192.85366101301119</v>
      </c>
      <c r="J72" s="9">
        <f t="shared" si="5"/>
        <v>864.51641143763629</v>
      </c>
      <c r="K72" s="9">
        <f t="shared" si="6"/>
        <v>864.51641143763629</v>
      </c>
      <c r="L72" s="9">
        <v>864.51641143763629</v>
      </c>
    </row>
    <row r="73" spans="1:14" s="12" customFormat="1" x14ac:dyDescent="0.2">
      <c r="A73" s="10"/>
      <c r="B73" s="10" t="s">
        <v>10</v>
      </c>
      <c r="C73" s="8" t="s">
        <v>6</v>
      </c>
      <c r="D73" s="10" t="s">
        <v>48</v>
      </c>
      <c r="E73" s="10" t="s">
        <v>3</v>
      </c>
      <c r="F73" s="11">
        <v>216.30896133278486</v>
      </c>
      <c r="G73" s="11">
        <v>0</v>
      </c>
      <c r="H73" s="9">
        <f t="shared" si="4"/>
        <v>216.30896133278486</v>
      </c>
      <c r="I73" s="11">
        <v>0</v>
      </c>
      <c r="J73" s="9">
        <f t="shared" si="5"/>
        <v>216.30896133278486</v>
      </c>
      <c r="K73" s="9">
        <f t="shared" si="6"/>
        <v>216.30896133278486</v>
      </c>
      <c r="L73" s="9">
        <v>119.27800202882176</v>
      </c>
      <c r="N73" s="3"/>
    </row>
    <row r="74" spans="1:14" x14ac:dyDescent="0.2">
      <c r="A74" s="8"/>
      <c r="B74" s="8" t="s">
        <v>10</v>
      </c>
      <c r="C74" s="8" t="s">
        <v>6</v>
      </c>
      <c r="D74" s="8" t="s">
        <v>48</v>
      </c>
      <c r="E74" s="8" t="s">
        <v>1</v>
      </c>
      <c r="F74" s="9">
        <v>25107.999989999997</v>
      </c>
      <c r="G74" s="9">
        <v>0</v>
      </c>
      <c r="H74" s="9">
        <f t="shared" si="4"/>
        <v>25107.999989999997</v>
      </c>
      <c r="I74" s="9">
        <v>0</v>
      </c>
      <c r="J74" s="9">
        <f t="shared" si="5"/>
        <v>25107.999989999997</v>
      </c>
      <c r="K74" s="9">
        <f t="shared" si="6"/>
        <v>25107.999989999997</v>
      </c>
      <c r="L74" s="9">
        <v>0</v>
      </c>
    </row>
    <row r="75" spans="1:14" x14ac:dyDescent="0.2">
      <c r="A75" s="8"/>
      <c r="B75" s="8" t="s">
        <v>29</v>
      </c>
      <c r="C75" s="8" t="s">
        <v>6</v>
      </c>
      <c r="D75" s="8" t="s">
        <v>48</v>
      </c>
      <c r="E75" s="8" t="s">
        <v>2</v>
      </c>
      <c r="F75" s="9">
        <v>2298.2315117372768</v>
      </c>
      <c r="G75" s="9">
        <v>0</v>
      </c>
      <c r="H75" s="9">
        <f t="shared" si="4"/>
        <v>2298.2315117372768</v>
      </c>
      <c r="I75" s="9">
        <v>419.17430088289962</v>
      </c>
      <c r="J75" s="9">
        <f t="shared" si="5"/>
        <v>1879.0572108543772</v>
      </c>
      <c r="K75" s="9">
        <f t="shared" si="6"/>
        <v>1879.0572108543772</v>
      </c>
      <c r="L75" s="9">
        <v>1879.0572108543772</v>
      </c>
    </row>
    <row r="76" spans="1:14" x14ac:dyDescent="0.2">
      <c r="A76" s="8"/>
      <c r="B76" s="8" t="s">
        <v>29</v>
      </c>
      <c r="C76" s="8" t="s">
        <v>6</v>
      </c>
      <c r="D76" s="8" t="s">
        <v>48</v>
      </c>
      <c r="E76" s="8" t="s">
        <v>3</v>
      </c>
      <c r="F76" s="9">
        <v>34.709695557164643</v>
      </c>
      <c r="G76" s="9">
        <v>0</v>
      </c>
      <c r="H76" s="9">
        <f t="shared" si="4"/>
        <v>34.709695557164643</v>
      </c>
      <c r="I76" s="9">
        <v>0</v>
      </c>
      <c r="J76" s="9">
        <f t="shared" si="5"/>
        <v>34.709695557164643</v>
      </c>
      <c r="K76" s="9">
        <f t="shared" si="6"/>
        <v>34.709695557164643</v>
      </c>
      <c r="L76" s="9">
        <v>19.139767079357593</v>
      </c>
    </row>
    <row r="77" spans="1:14" x14ac:dyDescent="0.2">
      <c r="A77" s="8"/>
      <c r="B77" s="8" t="s">
        <v>27</v>
      </c>
      <c r="C77" s="8" t="s">
        <v>6</v>
      </c>
      <c r="D77" s="8" t="s">
        <v>48</v>
      </c>
      <c r="E77" s="8" t="s">
        <v>3</v>
      </c>
      <c r="F77" s="9">
        <v>960.22584870447872</v>
      </c>
      <c r="G77" s="9">
        <v>0</v>
      </c>
      <c r="H77" s="9">
        <f t="shared" si="4"/>
        <v>960.22584870447872</v>
      </c>
      <c r="I77" s="9">
        <v>0</v>
      </c>
      <c r="J77" s="9">
        <f t="shared" si="5"/>
        <v>960.22584870447872</v>
      </c>
      <c r="K77" s="9">
        <f t="shared" si="6"/>
        <v>960.22584870447872</v>
      </c>
      <c r="L77" s="9">
        <v>529.4917974003539</v>
      </c>
    </row>
    <row r="78" spans="1:14" x14ac:dyDescent="0.2">
      <c r="A78" s="8"/>
      <c r="B78" s="8" t="s">
        <v>31</v>
      </c>
      <c r="C78" s="8" t="s">
        <v>6</v>
      </c>
      <c r="D78" s="8" t="s">
        <v>48</v>
      </c>
      <c r="E78" s="8" t="s">
        <v>2</v>
      </c>
      <c r="F78" s="9">
        <v>1669.5</v>
      </c>
      <c r="G78" s="9">
        <v>0</v>
      </c>
      <c r="H78" s="9">
        <f t="shared" si="4"/>
        <v>1669.5</v>
      </c>
      <c r="I78" s="9">
        <v>304.50000000000011</v>
      </c>
      <c r="J78" s="9">
        <f t="shared" si="5"/>
        <v>1365</v>
      </c>
      <c r="K78" s="9">
        <f t="shared" si="6"/>
        <v>1365</v>
      </c>
      <c r="L78" s="9">
        <v>1365</v>
      </c>
    </row>
    <row r="79" spans="1:14" x14ac:dyDescent="0.2">
      <c r="A79" s="8"/>
      <c r="B79" s="8" t="s">
        <v>31</v>
      </c>
      <c r="C79" s="8" t="s">
        <v>6</v>
      </c>
      <c r="D79" s="8" t="s">
        <v>48</v>
      </c>
      <c r="E79" s="8" t="s">
        <v>3</v>
      </c>
      <c r="F79" s="9">
        <v>16.660373707160034</v>
      </c>
      <c r="G79" s="9">
        <v>0</v>
      </c>
      <c r="H79" s="9">
        <f t="shared" si="4"/>
        <v>16.660373707160034</v>
      </c>
      <c r="I79" s="9">
        <v>0</v>
      </c>
      <c r="J79" s="9">
        <f t="shared" si="5"/>
        <v>16.660373707160034</v>
      </c>
      <c r="K79" s="9">
        <f t="shared" si="6"/>
        <v>16.660373707160034</v>
      </c>
      <c r="L79" s="9">
        <v>9.1869337109260609</v>
      </c>
    </row>
    <row r="80" spans="1:14" x14ac:dyDescent="0.2">
      <c r="A80" s="8"/>
      <c r="B80" s="8" t="s">
        <v>30</v>
      </c>
      <c r="C80" s="8" t="s">
        <v>6</v>
      </c>
      <c r="D80" s="8" t="s">
        <v>48</v>
      </c>
      <c r="E80" s="8" t="s">
        <v>2</v>
      </c>
      <c r="F80" s="9">
        <v>801.3599999999999</v>
      </c>
      <c r="G80" s="9">
        <v>0</v>
      </c>
      <c r="H80" s="9">
        <f t="shared" si="4"/>
        <v>801.3599999999999</v>
      </c>
      <c r="I80" s="9">
        <v>146.16</v>
      </c>
      <c r="J80" s="9">
        <f t="shared" si="5"/>
        <v>655.19999999999993</v>
      </c>
      <c r="K80" s="9">
        <f t="shared" si="6"/>
        <v>655.19999999999993</v>
      </c>
      <c r="L80" s="9">
        <v>655.19999999999993</v>
      </c>
    </row>
    <row r="81" spans="1:14" s="12" customFormat="1" x14ac:dyDescent="0.2">
      <c r="A81" s="10"/>
      <c r="B81" s="10" t="s">
        <v>30</v>
      </c>
      <c r="C81" s="8" t="s">
        <v>6</v>
      </c>
      <c r="D81" s="10" t="s">
        <v>48</v>
      </c>
      <c r="E81" s="10" t="s">
        <v>3</v>
      </c>
      <c r="F81" s="11">
        <v>7.9969793794368149</v>
      </c>
      <c r="G81" s="11">
        <v>0</v>
      </c>
      <c r="H81" s="9">
        <f t="shared" si="4"/>
        <v>7.9969793794368149</v>
      </c>
      <c r="I81" s="11">
        <v>0</v>
      </c>
      <c r="J81" s="9">
        <f t="shared" si="5"/>
        <v>7.9969793794368149</v>
      </c>
      <c r="K81" s="9">
        <f t="shared" si="6"/>
        <v>7.9969793794368149</v>
      </c>
      <c r="L81" s="9">
        <v>4.4097281812445086</v>
      </c>
      <c r="N81" s="3"/>
    </row>
    <row r="82" spans="1:14" x14ac:dyDescent="0.2">
      <c r="A82" s="8"/>
      <c r="B82" s="8" t="s">
        <v>28</v>
      </c>
      <c r="C82" s="8" t="s">
        <v>6</v>
      </c>
      <c r="D82" s="8" t="s">
        <v>48</v>
      </c>
      <c r="E82" s="8" t="s">
        <v>2</v>
      </c>
      <c r="F82" s="9">
        <v>7974.6450000000004</v>
      </c>
      <c r="G82" s="9">
        <v>0</v>
      </c>
      <c r="H82" s="9">
        <f t="shared" si="4"/>
        <v>7974.6450000000004</v>
      </c>
      <c r="I82" s="9">
        <v>1454.4949999999999</v>
      </c>
      <c r="J82" s="9">
        <f t="shared" si="5"/>
        <v>6520.1500000000005</v>
      </c>
      <c r="K82" s="9">
        <f t="shared" si="6"/>
        <v>6520.1500000000005</v>
      </c>
      <c r="L82" s="9">
        <v>6520.1500000000005</v>
      </c>
    </row>
    <row r="83" spans="1:14" x14ac:dyDescent="0.2">
      <c r="A83" s="8"/>
      <c r="B83" s="8" t="s">
        <v>28</v>
      </c>
      <c r="C83" s="8" t="s">
        <v>6</v>
      </c>
      <c r="D83" s="8" t="s">
        <v>48</v>
      </c>
      <c r="E83" s="8" t="s">
        <v>3</v>
      </c>
      <c r="F83" s="9">
        <v>577.7240802547924</v>
      </c>
      <c r="G83" s="9">
        <v>0</v>
      </c>
      <c r="H83" s="9">
        <f t="shared" si="4"/>
        <v>577.7240802547924</v>
      </c>
      <c r="I83" s="9">
        <v>0</v>
      </c>
      <c r="J83" s="9">
        <f t="shared" si="5"/>
        <v>577.7240802547924</v>
      </c>
      <c r="K83" s="9">
        <f t="shared" si="6"/>
        <v>577.7240802547924</v>
      </c>
      <c r="L83" s="9">
        <v>318.57105499533458</v>
      </c>
    </row>
    <row r="84" spans="1:14" x14ac:dyDescent="0.2">
      <c r="A84" s="8"/>
      <c r="B84" s="8" t="s">
        <v>32</v>
      </c>
      <c r="C84" s="8" t="s">
        <v>6</v>
      </c>
      <c r="D84" s="8" t="s">
        <v>48</v>
      </c>
      <c r="E84" s="8" t="s">
        <v>2</v>
      </c>
      <c r="F84" s="9">
        <v>4257.2250000000004</v>
      </c>
      <c r="G84" s="9">
        <v>0</v>
      </c>
      <c r="H84" s="9">
        <f t="shared" si="4"/>
        <v>4257.2250000000004</v>
      </c>
      <c r="I84" s="9">
        <v>776.47500000000014</v>
      </c>
      <c r="J84" s="9">
        <f t="shared" si="5"/>
        <v>3480.75</v>
      </c>
      <c r="K84" s="9">
        <f t="shared" si="6"/>
        <v>3480.75</v>
      </c>
      <c r="L84" s="9">
        <v>3480.75</v>
      </c>
    </row>
    <row r="85" spans="1:14" x14ac:dyDescent="0.2">
      <c r="A85" s="8"/>
      <c r="B85" s="8" t="s">
        <v>32</v>
      </c>
      <c r="C85" s="8" t="s">
        <v>6</v>
      </c>
      <c r="D85" s="8" t="s">
        <v>48</v>
      </c>
      <c r="E85" s="8" t="s">
        <v>3</v>
      </c>
      <c r="F85" s="9">
        <v>540.62698146684932</v>
      </c>
      <c r="G85" s="9">
        <v>0</v>
      </c>
      <c r="H85" s="9">
        <f t="shared" si="4"/>
        <v>540.62698146684932</v>
      </c>
      <c r="I85" s="9">
        <v>0</v>
      </c>
      <c r="J85" s="9">
        <f t="shared" si="5"/>
        <v>540.62698146684932</v>
      </c>
      <c r="K85" s="9">
        <f t="shared" si="6"/>
        <v>540.62698146684932</v>
      </c>
      <c r="L85" s="9">
        <v>298.11481593233918</v>
      </c>
    </row>
    <row r="86" spans="1:14" x14ac:dyDescent="0.2">
      <c r="A86" s="8"/>
      <c r="B86" s="8" t="s">
        <v>23</v>
      </c>
      <c r="C86" s="8" t="s">
        <v>6</v>
      </c>
      <c r="D86" s="8" t="s">
        <v>49</v>
      </c>
      <c r="E86" s="8" t="s">
        <v>3</v>
      </c>
      <c r="F86" s="9">
        <v>0</v>
      </c>
      <c r="G86" s="9">
        <v>0</v>
      </c>
      <c r="H86" s="9">
        <f t="shared" si="4"/>
        <v>0</v>
      </c>
      <c r="I86" s="9">
        <v>0.74624975048180131</v>
      </c>
      <c r="J86" s="9">
        <f t="shared" si="5"/>
        <v>-0.74624975048180131</v>
      </c>
      <c r="K86" s="9">
        <v>0</v>
      </c>
      <c r="L86" s="9">
        <v>0</v>
      </c>
    </row>
    <row r="87" spans="1:14" x14ac:dyDescent="0.2">
      <c r="A87" s="8"/>
      <c r="B87" s="8" t="s">
        <v>9</v>
      </c>
      <c r="C87" s="8" t="s">
        <v>6</v>
      </c>
      <c r="D87" s="8" t="s">
        <v>49</v>
      </c>
      <c r="E87" s="8" t="s">
        <v>3</v>
      </c>
      <c r="F87" s="9">
        <v>0</v>
      </c>
      <c r="G87" s="9">
        <v>0</v>
      </c>
      <c r="H87" s="9">
        <f t="shared" si="4"/>
        <v>0</v>
      </c>
      <c r="I87" s="9">
        <v>1.3501726200398361</v>
      </c>
      <c r="J87" s="9">
        <f t="shared" si="5"/>
        <v>-1.3501726200398361</v>
      </c>
      <c r="K87" s="9">
        <v>0</v>
      </c>
      <c r="L87" s="9">
        <v>0</v>
      </c>
    </row>
    <row r="88" spans="1:14" x14ac:dyDescent="0.2">
      <c r="A88" s="8"/>
      <c r="B88" s="8" t="s">
        <v>19</v>
      </c>
      <c r="C88" s="8" t="s">
        <v>6</v>
      </c>
      <c r="D88" s="8" t="s">
        <v>49</v>
      </c>
      <c r="E88" s="8" t="s">
        <v>3</v>
      </c>
      <c r="F88" s="9">
        <v>0</v>
      </c>
      <c r="G88" s="9">
        <v>0</v>
      </c>
      <c r="H88" s="9">
        <f t="shared" si="4"/>
        <v>0</v>
      </c>
      <c r="I88" s="9">
        <v>12.187618555750397</v>
      </c>
      <c r="J88" s="9">
        <f t="shared" si="5"/>
        <v>-12.187618555750397</v>
      </c>
      <c r="K88" s="9">
        <v>0</v>
      </c>
      <c r="L88" s="9">
        <v>0</v>
      </c>
    </row>
    <row r="89" spans="1:14" x14ac:dyDescent="0.2">
      <c r="A89" s="8"/>
      <c r="B89" s="8" t="s">
        <v>24</v>
      </c>
      <c r="C89" s="8" t="s">
        <v>6</v>
      </c>
      <c r="D89" s="8" t="s">
        <v>49</v>
      </c>
      <c r="E89" s="8" t="s">
        <v>3</v>
      </c>
      <c r="F89" s="9">
        <v>0</v>
      </c>
      <c r="G89" s="9">
        <v>0</v>
      </c>
      <c r="H89" s="9">
        <f t="shared" si="4"/>
        <v>0</v>
      </c>
      <c r="I89" s="9">
        <v>1.1635123785316415</v>
      </c>
      <c r="J89" s="9">
        <f t="shared" si="5"/>
        <v>-1.1635123785316415</v>
      </c>
      <c r="K89" s="9">
        <v>0</v>
      </c>
      <c r="L89" s="9">
        <v>0</v>
      </c>
    </row>
    <row r="90" spans="1:14" x14ac:dyDescent="0.2">
      <c r="A90" s="8"/>
      <c r="B90" s="8" t="s">
        <v>8</v>
      </c>
      <c r="C90" s="8" t="s">
        <v>6</v>
      </c>
      <c r="D90" s="8" t="s">
        <v>49</v>
      </c>
      <c r="E90" s="8" t="s">
        <v>3</v>
      </c>
      <c r="F90" s="9">
        <v>3371.8000000009988</v>
      </c>
      <c r="G90" s="9">
        <v>0</v>
      </c>
      <c r="H90" s="9">
        <f t="shared" si="4"/>
        <v>3371.8000000009988</v>
      </c>
      <c r="I90" s="9">
        <v>6160.8960575808951</v>
      </c>
      <c r="J90" s="9">
        <f t="shared" si="5"/>
        <v>-2789.0960575798963</v>
      </c>
      <c r="K90" s="9">
        <v>0</v>
      </c>
      <c r="L90" s="9">
        <v>0</v>
      </c>
    </row>
    <row r="91" spans="1:14" s="12" customFormat="1" x14ac:dyDescent="0.2">
      <c r="A91" s="10"/>
      <c r="B91" s="10" t="s">
        <v>11</v>
      </c>
      <c r="C91" s="8" t="s">
        <v>6</v>
      </c>
      <c r="D91" s="10" t="s">
        <v>49</v>
      </c>
      <c r="E91" s="10" t="s">
        <v>3</v>
      </c>
      <c r="F91" s="11">
        <v>11801.300000003501</v>
      </c>
      <c r="G91" s="11">
        <v>0</v>
      </c>
      <c r="H91" s="9">
        <f t="shared" si="4"/>
        <v>11801.300000003501</v>
      </c>
      <c r="I91" s="11">
        <v>21661.046628461801</v>
      </c>
      <c r="J91" s="9">
        <f t="shared" si="5"/>
        <v>-9859.7466284583006</v>
      </c>
      <c r="K91" s="9">
        <v>0</v>
      </c>
      <c r="L91" s="9">
        <v>0</v>
      </c>
    </row>
    <row r="92" spans="1:14" x14ac:dyDescent="0.2">
      <c r="A92" s="8"/>
      <c r="B92" s="8" t="s">
        <v>12</v>
      </c>
      <c r="C92" s="8" t="s">
        <v>6</v>
      </c>
      <c r="D92" s="8" t="s">
        <v>49</v>
      </c>
      <c r="E92" s="8" t="s">
        <v>3</v>
      </c>
      <c r="F92" s="9">
        <v>298726.10000002454</v>
      </c>
      <c r="G92" s="9">
        <v>0</v>
      </c>
      <c r="H92" s="9">
        <f t="shared" si="4"/>
        <v>298726.10000002454</v>
      </c>
      <c r="I92" s="9">
        <v>214244.22927492121</v>
      </c>
      <c r="J92" s="9">
        <f t="shared" si="5"/>
        <v>84481.870725103334</v>
      </c>
      <c r="K92" s="9">
        <f>J92-15453</f>
        <v>69028.870725103334</v>
      </c>
      <c r="L92" s="9">
        <v>50000</v>
      </c>
    </row>
    <row r="93" spans="1:14" x14ac:dyDescent="0.2">
      <c r="A93" s="8"/>
      <c r="B93" s="8" t="s">
        <v>12</v>
      </c>
      <c r="C93" s="8" t="s">
        <v>6</v>
      </c>
      <c r="D93" s="8" t="s">
        <v>49</v>
      </c>
      <c r="E93" s="8" t="s">
        <v>0</v>
      </c>
      <c r="F93" s="9">
        <v>46183</v>
      </c>
      <c r="G93" s="9">
        <v>0</v>
      </c>
      <c r="H93" s="9">
        <f t="shared" si="4"/>
        <v>46183</v>
      </c>
      <c r="I93" s="9">
        <v>40881.029980000007</v>
      </c>
      <c r="J93" s="9">
        <f t="shared" si="5"/>
        <v>5301.9700199999934</v>
      </c>
      <c r="K93" s="9">
        <f t="shared" si="6"/>
        <v>5301.9700199999934</v>
      </c>
      <c r="L93" s="9">
        <v>5302</v>
      </c>
    </row>
    <row r="94" spans="1:14" x14ac:dyDescent="0.2">
      <c r="A94" s="8"/>
      <c r="B94" s="8" t="s">
        <v>20</v>
      </c>
      <c r="C94" s="8" t="s">
        <v>6</v>
      </c>
      <c r="D94" s="8" t="s">
        <v>49</v>
      </c>
      <c r="E94" s="8" t="s">
        <v>3</v>
      </c>
      <c r="F94" s="9">
        <v>3371.8000000009988</v>
      </c>
      <c r="G94" s="9">
        <v>0</v>
      </c>
      <c r="H94" s="9">
        <f t="shared" si="4"/>
        <v>3371.8000000009988</v>
      </c>
      <c r="I94" s="9">
        <v>6159.4534993933485</v>
      </c>
      <c r="J94" s="9">
        <f t="shared" si="5"/>
        <v>-2787.6534993923497</v>
      </c>
      <c r="K94" s="9">
        <v>0</v>
      </c>
      <c r="L94" s="9">
        <v>0</v>
      </c>
    </row>
    <row r="95" spans="1:14" x14ac:dyDescent="0.2">
      <c r="A95" s="8"/>
      <c r="B95" s="8" t="s">
        <v>10</v>
      </c>
      <c r="C95" s="8" t="s">
        <v>6</v>
      </c>
      <c r="D95" s="8" t="s">
        <v>49</v>
      </c>
      <c r="E95" s="8" t="s">
        <v>3</v>
      </c>
      <c r="F95" s="9">
        <v>0</v>
      </c>
      <c r="G95" s="9">
        <v>0</v>
      </c>
      <c r="H95" s="9">
        <f t="shared" si="4"/>
        <v>0</v>
      </c>
      <c r="I95" s="9">
        <v>0.67448530709414101</v>
      </c>
      <c r="J95" s="9">
        <f t="shared" si="5"/>
        <v>-0.67448530709414101</v>
      </c>
      <c r="K95" s="9">
        <v>0</v>
      </c>
      <c r="L95" s="9">
        <v>0</v>
      </c>
    </row>
    <row r="96" spans="1:14" x14ac:dyDescent="0.2">
      <c r="A96" s="8"/>
      <c r="B96" s="8" t="s">
        <v>26</v>
      </c>
      <c r="C96" s="8" t="s">
        <v>6</v>
      </c>
      <c r="D96" s="8" t="s">
        <v>50</v>
      </c>
      <c r="E96" s="8" t="s">
        <v>5</v>
      </c>
      <c r="F96" s="9">
        <v>35000</v>
      </c>
      <c r="G96" s="9">
        <v>0</v>
      </c>
      <c r="H96" s="9">
        <f t="shared" si="4"/>
        <v>35000</v>
      </c>
      <c r="I96" s="9">
        <v>32946.880000000005</v>
      </c>
      <c r="J96" s="9">
        <f t="shared" si="5"/>
        <v>2053.1199999999953</v>
      </c>
      <c r="K96" s="9">
        <f t="shared" si="6"/>
        <v>2053.1199999999953</v>
      </c>
      <c r="L96" s="9">
        <v>2053</v>
      </c>
    </row>
    <row r="97" spans="1:12" x14ac:dyDescent="0.2">
      <c r="A97" s="8"/>
      <c r="B97" s="8" t="s">
        <v>23</v>
      </c>
      <c r="C97" s="8" t="s">
        <v>6</v>
      </c>
      <c r="D97" s="8" t="s">
        <v>51</v>
      </c>
      <c r="E97" s="8" t="s">
        <v>3</v>
      </c>
      <c r="F97" s="9">
        <v>0</v>
      </c>
      <c r="G97" s="9">
        <v>0</v>
      </c>
      <c r="H97" s="9">
        <f t="shared" si="4"/>
        <v>0</v>
      </c>
      <c r="I97" s="9">
        <v>18.586780876591266</v>
      </c>
      <c r="J97" s="9">
        <f t="shared" si="5"/>
        <v>-18.586780876591266</v>
      </c>
      <c r="K97" s="9">
        <v>0</v>
      </c>
      <c r="L97" s="9">
        <v>0</v>
      </c>
    </row>
    <row r="98" spans="1:12" x14ac:dyDescent="0.2">
      <c r="A98" s="8"/>
      <c r="B98" s="8" t="s">
        <v>15</v>
      </c>
      <c r="C98" s="8" t="s">
        <v>6</v>
      </c>
      <c r="D98" s="8" t="s">
        <v>51</v>
      </c>
      <c r="E98" s="8" t="s">
        <v>3</v>
      </c>
      <c r="F98" s="9">
        <v>0</v>
      </c>
      <c r="G98" s="9">
        <v>0</v>
      </c>
      <c r="H98" s="9">
        <f t="shared" si="4"/>
        <v>0</v>
      </c>
      <c r="I98" s="9">
        <v>11.806972421973775</v>
      </c>
      <c r="J98" s="9">
        <f t="shared" si="5"/>
        <v>-11.806972421973775</v>
      </c>
      <c r="K98" s="9">
        <v>0</v>
      </c>
      <c r="L98" s="9">
        <v>0</v>
      </c>
    </row>
    <row r="99" spans="1:12" x14ac:dyDescent="0.2">
      <c r="A99" s="8"/>
      <c r="B99" s="8" t="s">
        <v>18</v>
      </c>
      <c r="C99" s="8" t="s">
        <v>6</v>
      </c>
      <c r="D99" s="8" t="s">
        <v>51</v>
      </c>
      <c r="E99" s="8" t="s">
        <v>3</v>
      </c>
      <c r="F99" s="9">
        <v>0</v>
      </c>
      <c r="G99" s="9">
        <v>0</v>
      </c>
      <c r="H99" s="9">
        <f t="shared" si="4"/>
        <v>0</v>
      </c>
      <c r="I99" s="9">
        <v>12.511249332762612</v>
      </c>
      <c r="J99" s="9">
        <f t="shared" si="5"/>
        <v>-12.511249332762612</v>
      </c>
      <c r="K99" s="9">
        <v>0</v>
      </c>
      <c r="L99" s="9">
        <v>0</v>
      </c>
    </row>
    <row r="100" spans="1:12" s="12" customFormat="1" x14ac:dyDescent="0.2">
      <c r="A100" s="10"/>
      <c r="B100" s="10" t="s">
        <v>16</v>
      </c>
      <c r="C100" s="8" t="s">
        <v>6</v>
      </c>
      <c r="D100" s="10" t="s">
        <v>51</v>
      </c>
      <c r="E100" s="10" t="s">
        <v>3</v>
      </c>
      <c r="F100" s="11">
        <v>0</v>
      </c>
      <c r="G100" s="11">
        <v>0</v>
      </c>
      <c r="H100" s="9">
        <f t="shared" si="4"/>
        <v>0</v>
      </c>
      <c r="I100" s="11">
        <v>2.0119572916979447</v>
      </c>
      <c r="J100" s="9">
        <f t="shared" si="5"/>
        <v>-2.0119572916979447</v>
      </c>
      <c r="K100" s="9">
        <v>0</v>
      </c>
      <c r="L100" s="9">
        <v>0</v>
      </c>
    </row>
    <row r="101" spans="1:12" x14ac:dyDescent="0.2">
      <c r="A101" s="8"/>
      <c r="B101" s="8" t="s">
        <v>26</v>
      </c>
      <c r="C101" s="8" t="s">
        <v>6</v>
      </c>
      <c r="D101" s="8" t="s">
        <v>51</v>
      </c>
      <c r="E101" s="8" t="s">
        <v>3</v>
      </c>
      <c r="F101" s="9">
        <v>0</v>
      </c>
      <c r="G101" s="9">
        <v>0</v>
      </c>
      <c r="H101" s="9">
        <f t="shared" si="4"/>
        <v>0</v>
      </c>
      <c r="I101" s="9">
        <v>37.77487739455006</v>
      </c>
      <c r="J101" s="9">
        <f t="shared" si="5"/>
        <v>-37.77487739455006</v>
      </c>
      <c r="K101" s="9">
        <v>0</v>
      </c>
      <c r="L101" s="9">
        <v>0</v>
      </c>
    </row>
    <row r="102" spans="1:12" x14ac:dyDescent="0.2">
      <c r="A102" s="8"/>
      <c r="B102" s="8" t="s">
        <v>9</v>
      </c>
      <c r="C102" s="8" t="s">
        <v>6</v>
      </c>
      <c r="D102" s="8" t="s">
        <v>51</v>
      </c>
      <c r="E102" s="8" t="s">
        <v>3</v>
      </c>
      <c r="F102" s="9">
        <v>0</v>
      </c>
      <c r="G102" s="9">
        <v>0</v>
      </c>
      <c r="H102" s="9">
        <f t="shared" si="4"/>
        <v>0</v>
      </c>
      <c r="I102" s="9">
        <v>57.525990645351925</v>
      </c>
      <c r="J102" s="9">
        <f t="shared" si="5"/>
        <v>-57.525990645351925</v>
      </c>
      <c r="K102" s="9">
        <v>0</v>
      </c>
      <c r="L102" s="9">
        <v>0</v>
      </c>
    </row>
    <row r="103" spans="1:12" x14ac:dyDescent="0.2">
      <c r="A103" s="8"/>
      <c r="B103" s="8" t="s">
        <v>19</v>
      </c>
      <c r="C103" s="8" t="s">
        <v>6</v>
      </c>
      <c r="D103" s="8" t="s">
        <v>51</v>
      </c>
      <c r="E103" s="8" t="s">
        <v>3</v>
      </c>
      <c r="F103" s="9">
        <v>0</v>
      </c>
      <c r="G103" s="9">
        <v>0</v>
      </c>
      <c r="H103" s="9">
        <f t="shared" si="4"/>
        <v>0</v>
      </c>
      <c r="I103" s="9">
        <v>109.87083665071677</v>
      </c>
      <c r="J103" s="9">
        <f t="shared" si="5"/>
        <v>-109.87083665071677</v>
      </c>
      <c r="K103" s="9">
        <v>0</v>
      </c>
      <c r="L103" s="9">
        <v>0</v>
      </c>
    </row>
    <row r="104" spans="1:12" x14ac:dyDescent="0.2">
      <c r="A104" s="8"/>
      <c r="B104" s="8" t="s">
        <v>25</v>
      </c>
      <c r="C104" s="8" t="s">
        <v>6</v>
      </c>
      <c r="D104" s="8" t="s">
        <v>51</v>
      </c>
      <c r="E104" s="8" t="s">
        <v>3</v>
      </c>
      <c r="F104" s="9">
        <v>0</v>
      </c>
      <c r="G104" s="9">
        <v>0</v>
      </c>
      <c r="H104" s="9">
        <f t="shared" si="4"/>
        <v>0</v>
      </c>
      <c r="I104" s="9">
        <v>3.6409150914170754</v>
      </c>
      <c r="J104" s="9">
        <f t="shared" si="5"/>
        <v>-3.6409150914170754</v>
      </c>
      <c r="K104" s="9">
        <v>0</v>
      </c>
      <c r="L104" s="9">
        <v>0</v>
      </c>
    </row>
    <row r="105" spans="1:12" x14ac:dyDescent="0.2">
      <c r="A105" s="8"/>
      <c r="B105" s="8" t="s">
        <v>22</v>
      </c>
      <c r="C105" s="8" t="s">
        <v>6</v>
      </c>
      <c r="D105" s="8" t="s">
        <v>51</v>
      </c>
      <c r="E105" s="8" t="s">
        <v>3</v>
      </c>
      <c r="F105" s="9">
        <v>0</v>
      </c>
      <c r="G105" s="9">
        <v>0</v>
      </c>
      <c r="H105" s="9">
        <f t="shared" si="4"/>
        <v>0</v>
      </c>
      <c r="I105" s="9">
        <v>36.652818893290359</v>
      </c>
      <c r="J105" s="9">
        <f t="shared" si="5"/>
        <v>-36.652818893290359</v>
      </c>
      <c r="K105" s="9">
        <v>0</v>
      </c>
      <c r="L105" s="9">
        <v>0</v>
      </c>
    </row>
    <row r="106" spans="1:12" x14ac:dyDescent="0.2">
      <c r="A106" s="8"/>
      <c r="B106" s="8" t="s">
        <v>14</v>
      </c>
      <c r="C106" s="8" t="s">
        <v>6</v>
      </c>
      <c r="D106" s="8" t="s">
        <v>51</v>
      </c>
      <c r="E106" s="8" t="s">
        <v>3</v>
      </c>
      <c r="F106" s="9">
        <v>0</v>
      </c>
      <c r="G106" s="9">
        <v>0</v>
      </c>
      <c r="H106" s="9">
        <f t="shared" si="4"/>
        <v>0</v>
      </c>
      <c r="I106" s="9">
        <v>7.6404559099780434</v>
      </c>
      <c r="J106" s="9">
        <f t="shared" si="5"/>
        <v>-7.6404559099780434</v>
      </c>
      <c r="K106" s="9">
        <v>0</v>
      </c>
      <c r="L106" s="9">
        <v>0</v>
      </c>
    </row>
    <row r="107" spans="1:12" x14ac:dyDescent="0.2">
      <c r="A107" s="8"/>
      <c r="B107" s="8" t="s">
        <v>17</v>
      </c>
      <c r="C107" s="8" t="s">
        <v>6</v>
      </c>
      <c r="D107" s="8" t="s">
        <v>51</v>
      </c>
      <c r="E107" s="8" t="s">
        <v>3</v>
      </c>
      <c r="F107" s="9">
        <v>0</v>
      </c>
      <c r="G107" s="9">
        <v>0</v>
      </c>
      <c r="H107" s="9">
        <f t="shared" si="4"/>
        <v>0</v>
      </c>
      <c r="I107" s="9">
        <v>4.2503998426560328</v>
      </c>
      <c r="J107" s="9">
        <f t="shared" si="5"/>
        <v>-4.2503998426560328</v>
      </c>
      <c r="K107" s="9">
        <v>0</v>
      </c>
      <c r="L107" s="9">
        <v>0</v>
      </c>
    </row>
    <row r="108" spans="1:12" s="12" customFormat="1" x14ac:dyDescent="0.2">
      <c r="A108" s="10"/>
      <c r="B108" s="10" t="s">
        <v>24</v>
      </c>
      <c r="C108" s="8" t="s">
        <v>6</v>
      </c>
      <c r="D108" s="10" t="s">
        <v>51</v>
      </c>
      <c r="E108" s="10" t="s">
        <v>3</v>
      </c>
      <c r="F108" s="11">
        <v>0</v>
      </c>
      <c r="G108" s="11">
        <v>0</v>
      </c>
      <c r="H108" s="9">
        <f t="shared" si="4"/>
        <v>0</v>
      </c>
      <c r="I108" s="11">
        <v>40.405159115055739</v>
      </c>
      <c r="J108" s="9">
        <f t="shared" si="5"/>
        <v>-40.405159115055739</v>
      </c>
      <c r="K108" s="9">
        <v>0</v>
      </c>
      <c r="L108" s="9">
        <v>0</v>
      </c>
    </row>
    <row r="109" spans="1:12" x14ac:dyDescent="0.2">
      <c r="A109" s="8"/>
      <c r="B109" s="8" t="s">
        <v>21</v>
      </c>
      <c r="C109" s="8" t="s">
        <v>6</v>
      </c>
      <c r="D109" s="8" t="s">
        <v>51</v>
      </c>
      <c r="E109" s="8" t="s">
        <v>3</v>
      </c>
      <c r="F109" s="9">
        <v>347.84377256504388</v>
      </c>
      <c r="G109" s="9">
        <v>0</v>
      </c>
      <c r="H109" s="9">
        <f t="shared" si="4"/>
        <v>347.84377256504388</v>
      </c>
      <c r="I109" s="9">
        <v>13.136477858409053</v>
      </c>
      <c r="J109" s="9">
        <f t="shared" si="5"/>
        <v>334.7072947066348</v>
      </c>
      <c r="K109" s="9">
        <f t="shared" si="6"/>
        <v>334.7072947066348</v>
      </c>
      <c r="L109" s="9">
        <v>0</v>
      </c>
    </row>
    <row r="110" spans="1:12" x14ac:dyDescent="0.2">
      <c r="A110" s="8"/>
      <c r="B110" s="8" t="s">
        <v>8</v>
      </c>
      <c r="C110" s="8" t="s">
        <v>6</v>
      </c>
      <c r="D110" s="8" t="s">
        <v>51</v>
      </c>
      <c r="E110" s="8" t="s">
        <v>3</v>
      </c>
      <c r="F110" s="9">
        <v>54773.991810252453</v>
      </c>
      <c r="G110" s="9">
        <v>0</v>
      </c>
      <c r="H110" s="9">
        <f t="shared" si="4"/>
        <v>54773.991810252453</v>
      </c>
      <c r="I110" s="9">
        <v>76.506353704176618</v>
      </c>
      <c r="J110" s="9">
        <f t="shared" si="5"/>
        <v>54697.485456548275</v>
      </c>
      <c r="K110" s="9">
        <f t="shared" si="6"/>
        <v>54697.485456548275</v>
      </c>
      <c r="L110" s="9">
        <v>0</v>
      </c>
    </row>
    <row r="111" spans="1:12" x14ac:dyDescent="0.2">
      <c r="A111" s="8"/>
      <c r="B111" s="8" t="s">
        <v>13</v>
      </c>
      <c r="C111" s="8" t="s">
        <v>6</v>
      </c>
      <c r="D111" s="8" t="s">
        <v>51</v>
      </c>
      <c r="E111" s="8" t="s">
        <v>3</v>
      </c>
      <c r="F111" s="9">
        <v>0</v>
      </c>
      <c r="G111" s="9">
        <v>0</v>
      </c>
      <c r="H111" s="9">
        <f t="shared" si="4"/>
        <v>0</v>
      </c>
      <c r="I111" s="9">
        <v>7.509575306354316</v>
      </c>
      <c r="J111" s="9">
        <f t="shared" si="5"/>
        <v>-7.509575306354316</v>
      </c>
      <c r="K111" s="9">
        <v>0</v>
      </c>
      <c r="L111" s="9">
        <v>0</v>
      </c>
    </row>
    <row r="112" spans="1:12" x14ac:dyDescent="0.2">
      <c r="A112" s="8"/>
      <c r="B112" s="8" t="s">
        <v>11</v>
      </c>
      <c r="C112" s="8" t="s">
        <v>6</v>
      </c>
      <c r="D112" s="8" t="s">
        <v>51</v>
      </c>
      <c r="E112" s="8" t="s">
        <v>3</v>
      </c>
      <c r="F112" s="9">
        <v>44520.761889993482</v>
      </c>
      <c r="G112" s="9">
        <v>0</v>
      </c>
      <c r="H112" s="9">
        <f t="shared" si="4"/>
        <v>44520.761889993482</v>
      </c>
      <c r="I112" s="9">
        <v>53.402753820465321</v>
      </c>
      <c r="J112" s="9">
        <f t="shared" si="5"/>
        <v>44467.359136173014</v>
      </c>
      <c r="K112" s="9">
        <f t="shared" si="6"/>
        <v>44467.359136173014</v>
      </c>
      <c r="L112" s="9">
        <v>0</v>
      </c>
    </row>
    <row r="113" spans="1:12" x14ac:dyDescent="0.2">
      <c r="A113" s="8"/>
      <c r="B113" s="8" t="s">
        <v>12</v>
      </c>
      <c r="C113" s="8" t="s">
        <v>6</v>
      </c>
      <c r="D113" s="8" t="s">
        <v>51</v>
      </c>
      <c r="E113" s="8" t="s">
        <v>3</v>
      </c>
      <c r="F113" s="9">
        <v>867260.20050754736</v>
      </c>
      <c r="G113" s="9">
        <v>0</v>
      </c>
      <c r="H113" s="9">
        <f t="shared" si="4"/>
        <v>867260.20050754736</v>
      </c>
      <c r="I113" s="9">
        <v>1064.5920474443701</v>
      </c>
      <c r="J113" s="9">
        <f t="shared" si="5"/>
        <v>866195.60846010293</v>
      </c>
      <c r="K113" s="9">
        <f>J113-398</f>
        <v>865797.60846010293</v>
      </c>
      <c r="L113" s="9">
        <v>800000</v>
      </c>
    </row>
    <row r="114" spans="1:12" x14ac:dyDescent="0.2">
      <c r="A114" s="8"/>
      <c r="B114" s="8" t="s">
        <v>12</v>
      </c>
      <c r="C114" s="8" t="s">
        <v>6</v>
      </c>
      <c r="D114" s="8" t="s">
        <v>51</v>
      </c>
      <c r="E114" s="8" t="s">
        <v>0</v>
      </c>
      <c r="F114" s="9">
        <v>15000</v>
      </c>
      <c r="G114" s="9">
        <v>0</v>
      </c>
      <c r="H114" s="9">
        <f t="shared" si="4"/>
        <v>15000</v>
      </c>
      <c r="I114" s="9">
        <v>0</v>
      </c>
      <c r="J114" s="9">
        <f t="shared" si="5"/>
        <v>15000</v>
      </c>
      <c r="K114" s="9">
        <f t="shared" si="6"/>
        <v>15000</v>
      </c>
      <c r="L114" s="9">
        <v>15000</v>
      </c>
    </row>
    <row r="115" spans="1:12" x14ac:dyDescent="0.2">
      <c r="A115" s="8"/>
      <c r="B115" s="8" t="s">
        <v>20</v>
      </c>
      <c r="C115" s="8" t="s">
        <v>6</v>
      </c>
      <c r="D115" s="8" t="s">
        <v>51</v>
      </c>
      <c r="E115" s="8" t="s">
        <v>3</v>
      </c>
      <c r="F115" s="9">
        <v>12706.201999711639</v>
      </c>
      <c r="G115" s="9">
        <v>0</v>
      </c>
      <c r="H115" s="9">
        <f t="shared" si="4"/>
        <v>12706.201999711639</v>
      </c>
      <c r="I115" s="9">
        <v>19.327130602296084</v>
      </c>
      <c r="J115" s="9">
        <f t="shared" si="5"/>
        <v>12686.874869109342</v>
      </c>
      <c r="K115" s="9">
        <f t="shared" si="6"/>
        <v>12686.874869109342</v>
      </c>
      <c r="L115" s="9">
        <v>0</v>
      </c>
    </row>
    <row r="116" spans="1:12" s="12" customFormat="1" x14ac:dyDescent="0.2">
      <c r="A116" s="10"/>
      <c r="B116" s="10" t="s">
        <v>10</v>
      </c>
      <c r="C116" s="8" t="s">
        <v>6</v>
      </c>
      <c r="D116" s="10" t="s">
        <v>51</v>
      </c>
      <c r="E116" s="10" t="s">
        <v>3</v>
      </c>
      <c r="F116" s="11">
        <v>0</v>
      </c>
      <c r="G116" s="11">
        <v>0</v>
      </c>
      <c r="H116" s="9">
        <f t="shared" si="4"/>
        <v>0</v>
      </c>
      <c r="I116" s="11">
        <v>12.215867905236832</v>
      </c>
      <c r="J116" s="9">
        <f t="shared" si="5"/>
        <v>-12.215867905236832</v>
      </c>
      <c r="K116" s="9">
        <v>0</v>
      </c>
      <c r="L116" s="9">
        <v>0</v>
      </c>
    </row>
    <row r="117" spans="1:12" x14ac:dyDescent="0.2">
      <c r="A117" s="8"/>
      <c r="B117" s="8" t="s">
        <v>29</v>
      </c>
      <c r="C117" s="8" t="s">
        <v>6</v>
      </c>
      <c r="D117" s="8" t="s">
        <v>51</v>
      </c>
      <c r="E117" s="8" t="s">
        <v>3</v>
      </c>
      <c r="F117" s="9">
        <v>0</v>
      </c>
      <c r="G117" s="9">
        <v>0</v>
      </c>
      <c r="H117" s="9">
        <f t="shared" si="4"/>
        <v>0</v>
      </c>
      <c r="I117" s="9">
        <v>1.2197620661064765</v>
      </c>
      <c r="J117" s="9">
        <f t="shared" si="5"/>
        <v>-1.2197620661064765</v>
      </c>
      <c r="K117" s="9">
        <v>0</v>
      </c>
      <c r="L117" s="9">
        <v>0</v>
      </c>
    </row>
    <row r="118" spans="1:12" x14ac:dyDescent="0.2">
      <c r="A118" s="8"/>
      <c r="B118" s="8" t="s">
        <v>27</v>
      </c>
      <c r="C118" s="8" t="s">
        <v>6</v>
      </c>
      <c r="D118" s="8" t="s">
        <v>51</v>
      </c>
      <c r="E118" s="8" t="s">
        <v>3</v>
      </c>
      <c r="F118" s="9">
        <v>0</v>
      </c>
      <c r="G118" s="9">
        <v>0</v>
      </c>
      <c r="H118" s="9">
        <f t="shared" si="4"/>
        <v>0</v>
      </c>
      <c r="I118" s="9">
        <v>15.621487209713314</v>
      </c>
      <c r="J118" s="9">
        <f t="shared" si="5"/>
        <v>-15.621487209713314</v>
      </c>
      <c r="K118" s="9">
        <v>0</v>
      </c>
      <c r="L118" s="9">
        <v>0</v>
      </c>
    </row>
    <row r="119" spans="1:12" x14ac:dyDescent="0.2">
      <c r="A119" s="8"/>
      <c r="B119" s="8" t="s">
        <v>28</v>
      </c>
      <c r="C119" s="8" t="s">
        <v>6</v>
      </c>
      <c r="D119" s="8" t="s">
        <v>51</v>
      </c>
      <c r="E119" s="8" t="s">
        <v>3</v>
      </c>
      <c r="F119" s="9">
        <v>0</v>
      </c>
      <c r="G119" s="9">
        <v>0</v>
      </c>
      <c r="H119" s="9">
        <f t="shared" si="4"/>
        <v>0</v>
      </c>
      <c r="I119" s="9">
        <v>9.7020458877852516</v>
      </c>
      <c r="J119" s="9">
        <f t="shared" si="5"/>
        <v>-9.7020458877852516</v>
      </c>
      <c r="K119" s="9">
        <v>0</v>
      </c>
      <c r="L119" s="9">
        <v>0</v>
      </c>
    </row>
    <row r="120" spans="1:12" x14ac:dyDescent="0.2">
      <c r="A120" s="8"/>
      <c r="B120" s="8" t="s">
        <v>32</v>
      </c>
      <c r="C120" s="8" t="s">
        <v>6</v>
      </c>
      <c r="D120" s="8" t="s">
        <v>51</v>
      </c>
      <c r="E120" s="8" t="s">
        <v>3</v>
      </c>
      <c r="F120" s="9">
        <v>0</v>
      </c>
      <c r="G120" s="9">
        <v>0</v>
      </c>
      <c r="H120" s="9">
        <f t="shared" si="4"/>
        <v>0</v>
      </c>
      <c r="I120" s="9">
        <v>8.7955904086854915</v>
      </c>
      <c r="J120" s="9">
        <f t="shared" si="5"/>
        <v>-8.7955904086854915</v>
      </c>
      <c r="K120" s="9">
        <v>0</v>
      </c>
      <c r="L120" s="9">
        <v>0</v>
      </c>
    </row>
    <row r="121" spans="1:12" x14ac:dyDescent="0.2">
      <c r="A121" s="8"/>
      <c r="B121" s="8"/>
      <c r="C121" s="8" t="s">
        <v>52</v>
      </c>
      <c r="D121" s="8" t="s">
        <v>53</v>
      </c>
      <c r="E121" s="8" t="s">
        <v>4</v>
      </c>
      <c r="F121" s="9">
        <v>6032085.6699799988</v>
      </c>
      <c r="G121" s="9">
        <v>2267538</v>
      </c>
      <c r="H121" s="9">
        <f>SUM(F121:G121)</f>
        <v>8299623.6699799988</v>
      </c>
      <c r="I121" s="9">
        <v>2202607.89983</v>
      </c>
      <c r="J121" s="9">
        <f t="shared" si="5"/>
        <v>6097015.7701499984</v>
      </c>
      <c r="K121" s="9">
        <f>J121</f>
        <v>6097015.7701499984</v>
      </c>
      <c r="L121" s="9">
        <v>3286235</v>
      </c>
    </row>
    <row r="122" spans="1:12" x14ac:dyDescent="0.2">
      <c r="A122" s="8"/>
      <c r="B122" s="8"/>
      <c r="C122" s="8" t="s">
        <v>52</v>
      </c>
      <c r="D122" s="8" t="s">
        <v>53</v>
      </c>
      <c r="E122" s="8" t="s">
        <v>0</v>
      </c>
      <c r="F122" s="9">
        <v>1875874.6031099991</v>
      </c>
      <c r="G122" s="9">
        <v>5498223.7666666703</v>
      </c>
      <c r="H122" s="9">
        <f t="shared" ref="H122:H132" si="7">SUM(F122:G122)</f>
        <v>7374098.3697766699</v>
      </c>
      <c r="I122" s="9">
        <v>7057927.9299900001</v>
      </c>
      <c r="J122" s="9">
        <f t="shared" si="5"/>
        <v>316170.4397866698</v>
      </c>
      <c r="K122" s="9">
        <f t="shared" ref="K122:K132" si="8">J122</f>
        <v>316170.4397866698</v>
      </c>
      <c r="L122" s="9">
        <v>0</v>
      </c>
    </row>
    <row r="123" spans="1:12" s="12" customFormat="1" x14ac:dyDescent="0.2">
      <c r="A123" s="10"/>
      <c r="B123" s="10"/>
      <c r="C123" s="8" t="s">
        <v>52</v>
      </c>
      <c r="D123" s="10" t="s">
        <v>54</v>
      </c>
      <c r="E123" s="10" t="s">
        <v>2</v>
      </c>
      <c r="F123" s="11">
        <v>0</v>
      </c>
      <c r="G123" s="11">
        <v>32719</v>
      </c>
      <c r="H123" s="9">
        <f t="shared" si="7"/>
        <v>32719</v>
      </c>
      <c r="I123" s="11">
        <v>0</v>
      </c>
      <c r="J123" s="9">
        <f t="shared" si="5"/>
        <v>32719</v>
      </c>
      <c r="K123" s="9">
        <f t="shared" si="8"/>
        <v>32719</v>
      </c>
      <c r="L123" s="9">
        <v>0</v>
      </c>
    </row>
    <row r="124" spans="1:12" x14ac:dyDescent="0.2">
      <c r="A124" s="8"/>
      <c r="B124" s="8"/>
      <c r="C124" s="8" t="s">
        <v>52</v>
      </c>
      <c r="D124" s="8" t="s">
        <v>54</v>
      </c>
      <c r="E124" s="8" t="s">
        <v>4</v>
      </c>
      <c r="F124" s="9">
        <v>5716077.9999799989</v>
      </c>
      <c r="G124" s="9">
        <v>38000.79</v>
      </c>
      <c r="H124" s="9">
        <f t="shared" si="7"/>
        <v>5754078.789979999</v>
      </c>
      <c r="I124" s="9">
        <v>3987983.5899800002</v>
      </c>
      <c r="J124" s="9">
        <f t="shared" si="5"/>
        <v>1766095.1999999988</v>
      </c>
      <c r="K124" s="9">
        <f t="shared" si="8"/>
        <v>1766095.1999999988</v>
      </c>
      <c r="L124" s="9">
        <v>1143150</v>
      </c>
    </row>
    <row r="125" spans="1:12" x14ac:dyDescent="0.2">
      <c r="A125" s="8"/>
      <c r="B125" s="8"/>
      <c r="C125" s="8" t="s">
        <v>52</v>
      </c>
      <c r="D125" s="8" t="s">
        <v>54</v>
      </c>
      <c r="E125" s="8" t="s">
        <v>1</v>
      </c>
      <c r="F125" s="9">
        <v>95000</v>
      </c>
      <c r="G125" s="9">
        <v>0</v>
      </c>
      <c r="H125" s="9">
        <f t="shared" si="7"/>
        <v>95000</v>
      </c>
      <c r="I125" s="9">
        <v>49274.09</v>
      </c>
      <c r="J125" s="9">
        <f t="shared" si="5"/>
        <v>45725.91</v>
      </c>
      <c r="K125" s="9">
        <f t="shared" si="8"/>
        <v>45725.91</v>
      </c>
      <c r="L125" s="9">
        <v>0</v>
      </c>
    </row>
    <row r="126" spans="1:12" x14ac:dyDescent="0.2">
      <c r="A126" s="8"/>
      <c r="B126" s="8"/>
      <c r="C126" s="8" t="s">
        <v>52</v>
      </c>
      <c r="D126" s="8" t="s">
        <v>54</v>
      </c>
      <c r="E126" s="8" t="s">
        <v>0</v>
      </c>
      <c r="F126" s="9">
        <v>7745.8699299999862</v>
      </c>
      <c r="G126" s="9">
        <v>339490.11</v>
      </c>
      <c r="H126" s="9">
        <f t="shared" si="7"/>
        <v>347235.97992999997</v>
      </c>
      <c r="I126" s="9">
        <v>343002.58995999995</v>
      </c>
      <c r="J126" s="9">
        <f t="shared" si="5"/>
        <v>4233.3899700000184</v>
      </c>
      <c r="K126" s="9">
        <f t="shared" si="8"/>
        <v>4233.3899700000184</v>
      </c>
      <c r="L126" s="9">
        <v>0</v>
      </c>
    </row>
    <row r="127" spans="1:12" x14ac:dyDescent="0.2">
      <c r="A127" s="8"/>
      <c r="B127" s="8"/>
      <c r="C127" s="8" t="s">
        <v>52</v>
      </c>
      <c r="D127" s="8" t="s">
        <v>55</v>
      </c>
      <c r="E127" s="8" t="s">
        <v>4</v>
      </c>
      <c r="F127" s="9">
        <v>310000</v>
      </c>
      <c r="G127" s="9">
        <v>0</v>
      </c>
      <c r="H127" s="9">
        <f t="shared" si="7"/>
        <v>310000</v>
      </c>
      <c r="I127" s="9">
        <v>8899.9999999999982</v>
      </c>
      <c r="J127" s="9">
        <f t="shared" si="5"/>
        <v>301100</v>
      </c>
      <c r="K127" s="9">
        <f t="shared" si="8"/>
        <v>301100</v>
      </c>
      <c r="L127" s="9">
        <v>301000</v>
      </c>
    </row>
    <row r="128" spans="1:12" x14ac:dyDescent="0.2">
      <c r="A128" s="8"/>
      <c r="B128" s="8"/>
      <c r="C128" s="8" t="s">
        <v>52</v>
      </c>
      <c r="D128" s="8" t="s">
        <v>47</v>
      </c>
      <c r="E128" s="8" t="s">
        <v>0</v>
      </c>
      <c r="F128" s="9">
        <v>9266999.9999900013</v>
      </c>
      <c r="G128" s="9">
        <v>0</v>
      </c>
      <c r="H128" s="9">
        <f t="shared" si="7"/>
        <v>9266999.9999900013</v>
      </c>
      <c r="I128" s="9">
        <v>9134626.7799999993</v>
      </c>
      <c r="J128" s="9">
        <f t="shared" si="5"/>
        <v>132373.21999000199</v>
      </c>
      <c r="K128" s="9">
        <f t="shared" si="8"/>
        <v>132373.21999000199</v>
      </c>
      <c r="L128" s="9">
        <v>100000</v>
      </c>
    </row>
    <row r="129" spans="1:12" x14ac:dyDescent="0.2">
      <c r="A129" s="8"/>
      <c r="B129" s="8"/>
      <c r="C129" s="8" t="s">
        <v>52</v>
      </c>
      <c r="D129" s="8" t="s">
        <v>48</v>
      </c>
      <c r="E129" s="8" t="s">
        <v>3</v>
      </c>
      <c r="F129" s="9">
        <v>282000.0000000096</v>
      </c>
      <c r="G129" s="9">
        <v>0</v>
      </c>
      <c r="H129" s="9">
        <f t="shared" si="7"/>
        <v>282000.0000000096</v>
      </c>
      <c r="I129" s="9">
        <v>48940.000000009939</v>
      </c>
      <c r="J129" s="9">
        <f t="shared" si="5"/>
        <v>233059.99999999965</v>
      </c>
      <c r="K129" s="9">
        <f t="shared" si="8"/>
        <v>233059.99999999965</v>
      </c>
      <c r="L129" s="9">
        <v>233060</v>
      </c>
    </row>
    <row r="130" spans="1:12" s="12" customFormat="1" x14ac:dyDescent="0.2">
      <c r="A130" s="10"/>
      <c r="B130" s="10"/>
      <c r="C130" s="8" t="s">
        <v>52</v>
      </c>
      <c r="D130" s="10" t="s">
        <v>49</v>
      </c>
      <c r="E130" s="10" t="s">
        <v>3</v>
      </c>
      <c r="F130" s="11">
        <v>142008.00000001004</v>
      </c>
      <c r="G130" s="11">
        <v>0</v>
      </c>
      <c r="H130" s="9">
        <f t="shared" si="7"/>
        <v>142008.00000001004</v>
      </c>
      <c r="I130" s="11">
        <v>93723.000000140004</v>
      </c>
      <c r="J130" s="9">
        <f t="shared" si="5"/>
        <v>48284.999999870037</v>
      </c>
      <c r="K130" s="9">
        <f t="shared" si="8"/>
        <v>48284.999999870037</v>
      </c>
      <c r="L130" s="11">
        <v>48285</v>
      </c>
    </row>
    <row r="131" spans="1:12" x14ac:dyDescent="0.2">
      <c r="A131" s="8"/>
      <c r="B131" s="8"/>
      <c r="C131" s="8" t="s">
        <v>52</v>
      </c>
      <c r="D131" s="8" t="s">
        <v>56</v>
      </c>
      <c r="E131" s="8" t="s">
        <v>0</v>
      </c>
      <c r="F131" s="9">
        <v>2827000</v>
      </c>
      <c r="G131" s="9">
        <v>0</v>
      </c>
      <c r="H131" s="9">
        <f t="shared" si="7"/>
        <v>2827000</v>
      </c>
      <c r="I131" s="9">
        <v>1043565.37</v>
      </c>
      <c r="J131" s="9">
        <f t="shared" si="5"/>
        <v>1783434.63</v>
      </c>
      <c r="K131" s="9">
        <f t="shared" si="8"/>
        <v>1783434.63</v>
      </c>
      <c r="L131" s="9">
        <v>1783434.63</v>
      </c>
    </row>
    <row r="132" spans="1:12" x14ac:dyDescent="0.2">
      <c r="A132" s="8"/>
      <c r="B132" s="8"/>
      <c r="C132" s="8" t="s">
        <v>52</v>
      </c>
      <c r="D132" s="8" t="s">
        <v>51</v>
      </c>
      <c r="E132" s="8" t="s">
        <v>3</v>
      </c>
      <c r="F132" s="9">
        <v>15000.000000010001</v>
      </c>
      <c r="G132" s="9">
        <v>0</v>
      </c>
      <c r="H132" s="9">
        <f t="shared" si="7"/>
        <v>15000.000000010001</v>
      </c>
      <c r="I132" s="9">
        <v>0</v>
      </c>
      <c r="J132" s="9">
        <f t="shared" si="5"/>
        <v>15000.000000010001</v>
      </c>
      <c r="K132" s="9">
        <f t="shared" si="8"/>
        <v>15000.000000010001</v>
      </c>
      <c r="L132" s="9">
        <v>15000</v>
      </c>
    </row>
  </sheetData>
  <autoFilter ref="A4:L145" xr:uid="{D6781678-8641-495E-91E1-BF22D3DD1C68}"/>
  <mergeCells count="1">
    <mergeCell ref="A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Avansiliste ülekantavate vorm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Tuuli Mägi</cp:lastModifiedBy>
  <dcterms:created xsi:type="dcterms:W3CDTF">2023-02-07T12:16:48Z</dcterms:created>
  <dcterms:modified xsi:type="dcterms:W3CDTF">2024-02-10T06:23:44Z</dcterms:modified>
</cp:coreProperties>
</file>